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toronto-my.sharepoint.com/personal/anthony_davison_utoronto_ca/Documents/Desktop/"/>
    </mc:Choice>
  </mc:AlternateContent>
  <xr:revisionPtr revIDLastSave="231" documentId="8_{DBB6A529-B759-49A2-B56F-4886B293E7F3}" xr6:coauthVersionLast="47" xr6:coauthVersionMax="47" xr10:uidLastSave="{D217AD6C-7A1B-45D3-A9C3-2A90A368EC0D}"/>
  <bookViews>
    <workbookView xWindow="28680" yWindow="-120" windowWidth="29040" windowHeight="15720" firstSheet="1" activeTab="1" xr2:uid="{00000000-000D-0000-FFFF-FFFF00000000}"/>
  </bookViews>
  <sheets>
    <sheet name="USER FORM" sheetId="10" state="hidden" r:id="rId1"/>
    <sheet name="Fund Center Workflow" sheetId="17" r:id="rId2"/>
    <sheet name="Requistioners" sheetId="11" state="hidden" r:id="rId3"/>
    <sheet name="Role Load" sheetId="15" state="hidden" r:id="rId4"/>
    <sheet name="CFC PG Load" sheetId="16" state="hidden" r:id="rId5"/>
    <sheet name="AdminUse" sheetId="19" state="hidden" r:id="rId6"/>
    <sheet name="Sheet1" sheetId="26" state="hidden" r:id="rId7"/>
    <sheet name="Roles" sheetId="13" state="hidden" r:id="rId8"/>
    <sheet name="DEPARTMENTS" sheetId="25" r:id="rId9"/>
    <sheet name="Revision History" sheetId="8" state="hidden" r:id="rId10"/>
  </sheets>
  <definedNames>
    <definedName name="_xlnm._FilterDatabase" localSheetId="5" hidden="1">AdminUse!$A$14:$C$75</definedName>
    <definedName name="_xlnm._FilterDatabase" localSheetId="4" hidden="1">'CFC PG Load'!$A$1:$G$26</definedName>
    <definedName name="_xlnm._FilterDatabase" localSheetId="3" hidden="1">'Role Load'!$A$1:$C$17</definedName>
    <definedName name="_testdrop">'Fund Center Workflow'!$P$15:$P$20</definedName>
    <definedName name="Deployment_Tracking_Tbl">#REF!</definedName>
    <definedName name="ExternalData_1" localSheetId="8" hidden="1">DEPARTMENTS!$A$1:$R$697</definedName>
    <definedName name="_xlnm.Print_Area" localSheetId="1">'Fund Center Workflow'!$A$1:$L$51</definedName>
    <definedName name="_xlnm.Print_Area" localSheetId="2">Requistioners!$A$1:$L$49</definedName>
    <definedName name="_xlnm.Print_Area" localSheetId="0">'USER FORM'!$A$1:$J$43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6" l="1"/>
  <c r="J2" i="16"/>
  <c r="I2" i="16"/>
  <c r="I11" i="16" l="1"/>
  <c r="I9" i="16"/>
  <c r="I10" i="16"/>
  <c r="I8" i="16"/>
  <c r="I6" i="16"/>
  <c r="I7" i="16"/>
  <c r="I5" i="16"/>
  <c r="I3" i="16"/>
  <c r="I4" i="16"/>
  <c r="D18" i="16"/>
  <c r="E18" i="16"/>
  <c r="D19" i="16"/>
  <c r="E19" i="16"/>
  <c r="D20" i="16"/>
  <c r="E20" i="16"/>
  <c r="D21" i="16"/>
  <c r="E21" i="16"/>
  <c r="D22" i="16"/>
  <c r="E22" i="16"/>
  <c r="D23" i="16"/>
  <c r="E23" i="16"/>
  <c r="D24" i="16"/>
  <c r="E24" i="16"/>
  <c r="E17" i="16"/>
  <c r="D17" i="16"/>
  <c r="A21" i="16"/>
  <c r="A3" i="16"/>
  <c r="A18" i="16" s="1"/>
  <c r="A4" i="16"/>
  <c r="A19" i="16" s="1"/>
  <c r="A5" i="16"/>
  <c r="A20" i="16" s="1"/>
  <c r="A6" i="16"/>
  <c r="A7" i="16"/>
  <c r="A22" i="16" s="1"/>
  <c r="A8" i="16"/>
  <c r="A23" i="16" s="1"/>
  <c r="A9" i="16"/>
  <c r="A24" i="16" s="1"/>
  <c r="A2" i="16"/>
  <c r="A17" i="16" s="1"/>
  <c r="C3" i="15"/>
  <c r="C4" i="15"/>
  <c r="C5" i="15"/>
  <c r="C6" i="15"/>
  <c r="C7" i="15"/>
  <c r="C8" i="15"/>
  <c r="C9" i="15"/>
  <c r="C2" i="15"/>
  <c r="A9" i="15"/>
  <c r="A3" i="15"/>
  <c r="A4" i="15"/>
  <c r="A5" i="15"/>
  <c r="A6" i="15"/>
  <c r="A7" i="15"/>
  <c r="A8" i="15"/>
  <c r="A2" i="15"/>
  <c r="D3" i="19" l="1"/>
  <c r="D4" i="19"/>
  <c r="D5" i="19"/>
  <c r="E3" i="19"/>
  <c r="I13" i="16"/>
  <c r="J13" i="16"/>
  <c r="K13" i="16"/>
  <c r="L13" i="16"/>
  <c r="M13" i="16"/>
  <c r="N13" i="16"/>
  <c r="I14" i="16"/>
  <c r="J14" i="16"/>
  <c r="K14" i="16"/>
  <c r="L14" i="16"/>
  <c r="M14" i="16"/>
  <c r="N14" i="16"/>
  <c r="I15" i="16"/>
  <c r="J15" i="16"/>
  <c r="K15" i="16"/>
  <c r="D15" i="16" s="1"/>
  <c r="L15" i="16"/>
  <c r="M15" i="16"/>
  <c r="N15" i="16"/>
  <c r="I16" i="16"/>
  <c r="J16" i="16"/>
  <c r="K16" i="16"/>
  <c r="L16" i="16"/>
  <c r="M16" i="16"/>
  <c r="N16" i="16"/>
  <c r="K12" i="16"/>
  <c r="L12" i="16"/>
  <c r="M12" i="16"/>
  <c r="N12" i="16"/>
  <c r="J12" i="16"/>
  <c r="I12" i="16"/>
  <c r="L32" i="11"/>
  <c r="E4" i="19"/>
  <c r="E5" i="19"/>
  <c r="E6" i="19"/>
  <c r="E7" i="19"/>
  <c r="E8" i="19"/>
  <c r="E9" i="19"/>
  <c r="K9" i="19" s="1"/>
  <c r="E10" i="19"/>
  <c r="B72" i="19"/>
  <c r="O72" i="19" s="1"/>
  <c r="B68" i="19"/>
  <c r="B71" i="19" s="1"/>
  <c r="F71" i="19" s="1"/>
  <c r="G71" i="19" s="1"/>
  <c r="H71" i="19" s="1"/>
  <c r="I71" i="19" s="1"/>
  <c r="B64" i="19"/>
  <c r="O64" i="19" s="1"/>
  <c r="B60" i="19"/>
  <c r="B62" i="19" s="1"/>
  <c r="B56" i="19"/>
  <c r="O56" i="19" s="1"/>
  <c r="B52" i="19"/>
  <c r="F52" i="19" s="1"/>
  <c r="G52" i="19" s="1"/>
  <c r="H52" i="19" s="1"/>
  <c r="I52" i="19" s="1"/>
  <c r="B48" i="19"/>
  <c r="O48" i="19" s="1"/>
  <c r="B44" i="19"/>
  <c r="B46" i="19" s="1"/>
  <c r="F46" i="19" s="1"/>
  <c r="G46" i="19" s="1"/>
  <c r="H46" i="19" s="1"/>
  <c r="I46" i="19" s="1"/>
  <c r="B40" i="19"/>
  <c r="O40" i="19" s="1"/>
  <c r="B36" i="19"/>
  <c r="B38" i="19" s="1"/>
  <c r="F38" i="19" s="1"/>
  <c r="G38" i="19" s="1"/>
  <c r="H38" i="19" s="1"/>
  <c r="I38" i="19" s="1"/>
  <c r="B32" i="19"/>
  <c r="B33" i="19" s="1"/>
  <c r="F33" i="19" s="1"/>
  <c r="G33" i="19" s="1"/>
  <c r="H33" i="19" s="1"/>
  <c r="I33" i="19" s="1"/>
  <c r="B28" i="19"/>
  <c r="B30" i="19" s="1"/>
  <c r="B24" i="19"/>
  <c r="B25" i="19" s="1"/>
  <c r="O25" i="19" s="1"/>
  <c r="B20" i="19"/>
  <c r="F20" i="19" s="1"/>
  <c r="G20" i="19" s="1"/>
  <c r="H20" i="19" s="1"/>
  <c r="I20" i="19" s="1"/>
  <c r="B16" i="19"/>
  <c r="B17" i="19" s="1"/>
  <c r="C4" i="19"/>
  <c r="C5" i="19"/>
  <c r="C6" i="19"/>
  <c r="C7" i="19"/>
  <c r="C8" i="19"/>
  <c r="C9" i="19"/>
  <c r="C10" i="19"/>
  <c r="C3" i="19"/>
  <c r="A4" i="19"/>
  <c r="A5" i="19"/>
  <c r="A6" i="19"/>
  <c r="A7" i="19"/>
  <c r="A8" i="19"/>
  <c r="A9" i="19"/>
  <c r="A10" i="19"/>
  <c r="A3" i="19"/>
  <c r="D10" i="19"/>
  <c r="B10" i="19"/>
  <c r="D9" i="19"/>
  <c r="B9" i="19"/>
  <c r="D8" i="19"/>
  <c r="B8" i="19"/>
  <c r="D7" i="19"/>
  <c r="B7" i="19"/>
  <c r="D6" i="19"/>
  <c r="B6" i="19"/>
  <c r="B5" i="19"/>
  <c r="B4" i="19"/>
  <c r="B3" i="19"/>
  <c r="D7" i="16"/>
  <c r="L18" i="11"/>
  <c r="L19" i="11"/>
  <c r="L20" i="11"/>
  <c r="L21" i="11"/>
  <c r="L22" i="11"/>
  <c r="L23" i="11"/>
  <c r="L24" i="11"/>
  <c r="L25" i="11"/>
  <c r="L26" i="11"/>
  <c r="L27" i="11"/>
  <c r="C22" i="10"/>
  <c r="J26" i="10"/>
  <c r="J27" i="10"/>
  <c r="L5" i="19" l="1"/>
  <c r="H5" i="19" s="1"/>
  <c r="K6" i="19"/>
  <c r="G6" i="19" s="1"/>
  <c r="K10" i="19"/>
  <c r="G10" i="19" s="1"/>
  <c r="L8" i="19"/>
  <c r="H8" i="19" s="1"/>
  <c r="M7" i="19"/>
  <c r="I7" i="19" s="1"/>
  <c r="D9" i="16"/>
  <c r="D6" i="16"/>
  <c r="D4" i="16"/>
  <c r="K3" i="19"/>
  <c r="G3" i="19" s="1"/>
  <c r="J4" i="19"/>
  <c r="F4" i="19" s="1"/>
  <c r="O52" i="19"/>
  <c r="F28" i="19"/>
  <c r="G28" i="19" s="1"/>
  <c r="H28" i="19" s="1"/>
  <c r="I28" i="19" s="1"/>
  <c r="B65" i="19"/>
  <c r="F65" i="19" s="1"/>
  <c r="G65" i="19" s="1"/>
  <c r="H65" i="19" s="1"/>
  <c r="I65" i="19" s="1"/>
  <c r="M8" i="19"/>
  <c r="I8" i="19" s="1"/>
  <c r="M4" i="19"/>
  <c r="I4" i="19" s="1"/>
  <c r="J9" i="19"/>
  <c r="F9" i="19" s="1"/>
  <c r="K4" i="19"/>
  <c r="G4" i="19" s="1"/>
  <c r="L4" i="19"/>
  <c r="H4" i="19" s="1"/>
  <c r="B66" i="19"/>
  <c r="F66" i="19" s="1"/>
  <c r="G66" i="19" s="1"/>
  <c r="H66" i="19" s="1"/>
  <c r="I66" i="19" s="1"/>
  <c r="B69" i="19"/>
  <c r="F69" i="19" s="1"/>
  <c r="G69" i="19" s="1"/>
  <c r="H69" i="19" s="1"/>
  <c r="I69" i="19" s="1"/>
  <c r="B70" i="19"/>
  <c r="F70" i="19" s="1"/>
  <c r="G70" i="19" s="1"/>
  <c r="H70" i="19" s="1"/>
  <c r="I70" i="19" s="1"/>
  <c r="M9" i="19"/>
  <c r="I9" i="19" s="1"/>
  <c r="L9" i="19"/>
  <c r="H9" i="19" s="1"/>
  <c r="B55" i="19"/>
  <c r="O55" i="19" s="1"/>
  <c r="F48" i="19"/>
  <c r="G48" i="19" s="1"/>
  <c r="H48" i="19" s="1"/>
  <c r="I48" i="19" s="1"/>
  <c r="K8" i="19"/>
  <c r="G8" i="19" s="1"/>
  <c r="J8" i="19"/>
  <c r="F8" i="19" s="1"/>
  <c r="F36" i="19"/>
  <c r="G36" i="19" s="1"/>
  <c r="H36" i="19" s="1"/>
  <c r="I36" i="19" s="1"/>
  <c r="F64" i="19"/>
  <c r="G64" i="19" s="1"/>
  <c r="H64" i="19" s="1"/>
  <c r="I64" i="19" s="1"/>
  <c r="F40" i="19"/>
  <c r="G40" i="19" s="1"/>
  <c r="H40" i="19" s="1"/>
  <c r="I40" i="19" s="1"/>
  <c r="O68" i="19"/>
  <c r="F68" i="19"/>
  <c r="G68" i="19" s="1"/>
  <c r="H68" i="19" s="1"/>
  <c r="I68" i="19" s="1"/>
  <c r="B21" i="19"/>
  <c r="F21" i="19" s="1"/>
  <c r="G21" i="19" s="1"/>
  <c r="H21" i="19" s="1"/>
  <c r="I21" i="19" s="1"/>
  <c r="F30" i="19"/>
  <c r="G30" i="19" s="1"/>
  <c r="H30" i="19" s="1"/>
  <c r="I30" i="19" s="1"/>
  <c r="O30" i="19"/>
  <c r="B29" i="19"/>
  <c r="F29" i="19" s="1"/>
  <c r="G29" i="19" s="1"/>
  <c r="H29" i="19" s="1"/>
  <c r="I29" i="19" s="1"/>
  <c r="B31" i="19"/>
  <c r="F31" i="19" s="1"/>
  <c r="G31" i="19" s="1"/>
  <c r="H31" i="19" s="1"/>
  <c r="I31" i="19" s="1"/>
  <c r="B47" i="19"/>
  <c r="F47" i="19" s="1"/>
  <c r="G47" i="19" s="1"/>
  <c r="H47" i="19" s="1"/>
  <c r="I47" i="19" s="1"/>
  <c r="O20" i="19"/>
  <c r="B67" i="19"/>
  <c r="F67" i="19" s="1"/>
  <c r="G67" i="19" s="1"/>
  <c r="H67" i="19" s="1"/>
  <c r="I67" i="19" s="1"/>
  <c r="O28" i="19"/>
  <c r="B53" i="19"/>
  <c r="O53" i="19" s="1"/>
  <c r="O36" i="19"/>
  <c r="B22" i="19"/>
  <c r="F22" i="19" s="1"/>
  <c r="G22" i="19" s="1"/>
  <c r="H22" i="19" s="1"/>
  <c r="I22" i="19" s="1"/>
  <c r="B23" i="19"/>
  <c r="F23" i="19" s="1"/>
  <c r="G23" i="19" s="1"/>
  <c r="H23" i="19" s="1"/>
  <c r="I23" i="19" s="1"/>
  <c r="B51" i="19"/>
  <c r="O51" i="19" s="1"/>
  <c r="O44" i="19"/>
  <c r="L10" i="19"/>
  <c r="H10" i="19" s="1"/>
  <c r="B49" i="19"/>
  <c r="F49" i="19" s="1"/>
  <c r="G49" i="19" s="1"/>
  <c r="H49" i="19" s="1"/>
  <c r="I49" i="19" s="1"/>
  <c r="O24" i="19"/>
  <c r="B63" i="19"/>
  <c r="F63" i="19" s="1"/>
  <c r="G63" i="19" s="1"/>
  <c r="H63" i="19" s="1"/>
  <c r="I63" i="19" s="1"/>
  <c r="B45" i="19"/>
  <c r="F45" i="19" s="1"/>
  <c r="G45" i="19" s="1"/>
  <c r="H45" i="19" s="1"/>
  <c r="I45" i="19" s="1"/>
  <c r="F44" i="19"/>
  <c r="G44" i="19" s="1"/>
  <c r="H44" i="19" s="1"/>
  <c r="I44" i="19" s="1"/>
  <c r="M3" i="19"/>
  <c r="I3" i="19" s="1"/>
  <c r="F62" i="19"/>
  <c r="G62" i="19" s="1"/>
  <c r="H62" i="19" s="1"/>
  <c r="I62" i="19" s="1"/>
  <c r="O62" i="19"/>
  <c r="O60" i="19"/>
  <c r="B74" i="19"/>
  <c r="F74" i="19" s="1"/>
  <c r="G74" i="19" s="1"/>
  <c r="H74" i="19" s="1"/>
  <c r="I74" i="19" s="1"/>
  <c r="B61" i="19"/>
  <c r="F61" i="19" s="1"/>
  <c r="G61" i="19" s="1"/>
  <c r="H61" i="19" s="1"/>
  <c r="I61" i="19" s="1"/>
  <c r="F32" i="19"/>
  <c r="G32" i="19" s="1"/>
  <c r="H32" i="19" s="1"/>
  <c r="I32" i="19" s="1"/>
  <c r="B37" i="19"/>
  <c r="M10" i="19"/>
  <c r="I10" i="19" s="1"/>
  <c r="B54" i="19"/>
  <c r="O54" i="19" s="1"/>
  <c r="B39" i="19"/>
  <c r="F39" i="19" s="1"/>
  <c r="G39" i="19" s="1"/>
  <c r="H39" i="19" s="1"/>
  <c r="I39" i="19" s="1"/>
  <c r="J10" i="19"/>
  <c r="F10" i="19" s="1"/>
  <c r="J3" i="19"/>
  <c r="F3" i="19" s="1"/>
  <c r="B50" i="19"/>
  <c r="O50" i="19" s="1"/>
  <c r="G9" i="19"/>
  <c r="B35" i="19"/>
  <c r="F35" i="19" s="1"/>
  <c r="G35" i="19" s="1"/>
  <c r="H35" i="19" s="1"/>
  <c r="I35" i="19" s="1"/>
  <c r="F60" i="19"/>
  <c r="G60" i="19" s="1"/>
  <c r="H60" i="19" s="1"/>
  <c r="I60" i="19" s="1"/>
  <c r="B59" i="19"/>
  <c r="O59" i="19" s="1"/>
  <c r="B34" i="19"/>
  <c r="O34" i="19" s="1"/>
  <c r="O46" i="19"/>
  <c r="D5" i="16"/>
  <c r="B57" i="19"/>
  <c r="F57" i="19" s="1"/>
  <c r="G57" i="19" s="1"/>
  <c r="H57" i="19" s="1"/>
  <c r="I57" i="19" s="1"/>
  <c r="B43" i="19"/>
  <c r="F43" i="19" s="1"/>
  <c r="G43" i="19" s="1"/>
  <c r="H43" i="19" s="1"/>
  <c r="I43" i="19" s="1"/>
  <c r="J7" i="19"/>
  <c r="F7" i="19" s="1"/>
  <c r="L7" i="19"/>
  <c r="H7" i="19" s="1"/>
  <c r="D11" i="16"/>
  <c r="D10" i="16"/>
  <c r="D3" i="16"/>
  <c r="D2" i="16"/>
  <c r="F72" i="19"/>
  <c r="G72" i="19" s="1"/>
  <c r="H72" i="19" s="1"/>
  <c r="I72" i="19" s="1"/>
  <c r="B58" i="19"/>
  <c r="B41" i="19"/>
  <c r="F41" i="19" s="1"/>
  <c r="G41" i="19" s="1"/>
  <c r="H41" i="19" s="1"/>
  <c r="I41" i="19" s="1"/>
  <c r="K7" i="19"/>
  <c r="G7" i="19" s="1"/>
  <c r="B27" i="19"/>
  <c r="O27" i="19" s="1"/>
  <c r="L3" i="19"/>
  <c r="H3" i="19" s="1"/>
  <c r="B26" i="19"/>
  <c r="O26" i="19" s="1"/>
  <c r="D8" i="16"/>
  <c r="O32" i="19"/>
  <c r="B73" i="19"/>
  <c r="B75" i="19"/>
  <c r="F56" i="19"/>
  <c r="G56" i="19" s="1"/>
  <c r="H56" i="19" s="1"/>
  <c r="I56" i="19" s="1"/>
  <c r="B42" i="19"/>
  <c r="F42" i="19" s="1"/>
  <c r="G42" i="19" s="1"/>
  <c r="H42" i="19" s="1"/>
  <c r="I42" i="19" s="1"/>
  <c r="J5" i="19"/>
  <c r="F5" i="19" s="1"/>
  <c r="F24" i="19"/>
  <c r="G24" i="19" s="1"/>
  <c r="H24" i="19" s="1"/>
  <c r="I24" i="19" s="1"/>
  <c r="D13" i="16"/>
  <c r="D12" i="16"/>
  <c r="D16" i="16"/>
  <c r="D14" i="16"/>
  <c r="J6" i="19"/>
  <c r="F6" i="19" s="1"/>
  <c r="K5" i="19"/>
  <c r="M5" i="19"/>
  <c r="I5" i="19" s="1"/>
  <c r="L6" i="19"/>
  <c r="H6" i="19" s="1"/>
  <c r="F25" i="19"/>
  <c r="G25" i="19" s="1"/>
  <c r="H25" i="19" s="1"/>
  <c r="I25" i="19" s="1"/>
  <c r="O71" i="19"/>
  <c r="O38" i="19"/>
  <c r="O33" i="19"/>
  <c r="M6" i="19"/>
  <c r="I6" i="19" s="1"/>
  <c r="O17" i="19"/>
  <c r="F17" i="19"/>
  <c r="G17" i="19" s="1"/>
  <c r="H17" i="19" s="1"/>
  <c r="I17" i="19" s="1"/>
  <c r="O16" i="19"/>
  <c r="B18" i="19"/>
  <c r="F16" i="19"/>
  <c r="G16" i="19" s="1"/>
  <c r="H16" i="19" s="1"/>
  <c r="I16" i="19" s="1"/>
  <c r="B19" i="19"/>
  <c r="O31" i="19" l="1"/>
  <c r="O29" i="19"/>
  <c r="O65" i="19"/>
  <c r="O69" i="19"/>
  <c r="F27" i="19"/>
  <c r="G27" i="19" s="1"/>
  <c r="H27" i="19" s="1"/>
  <c r="I27" i="19" s="1"/>
  <c r="O70" i="19"/>
  <c r="O66" i="19"/>
  <c r="O21" i="19"/>
  <c r="O22" i="19"/>
  <c r="O63" i="19"/>
  <c r="F54" i="19"/>
  <c r="G54" i="19" s="1"/>
  <c r="H54" i="19" s="1"/>
  <c r="I54" i="19" s="1"/>
  <c r="F50" i="19"/>
  <c r="G50" i="19" s="1"/>
  <c r="H50" i="19" s="1"/>
  <c r="I50" i="19" s="1"/>
  <c r="F55" i="19"/>
  <c r="G55" i="19" s="1"/>
  <c r="H55" i="19" s="1"/>
  <c r="I55" i="19" s="1"/>
  <c r="O47" i="19"/>
  <c r="O61" i="19"/>
  <c r="O45" i="19"/>
  <c r="O23" i="19"/>
  <c r="F53" i="19"/>
  <c r="G53" i="19" s="1"/>
  <c r="H53" i="19" s="1"/>
  <c r="I53" i="19" s="1"/>
  <c r="O35" i="19"/>
  <c r="F34" i="19"/>
  <c r="G34" i="19" s="1"/>
  <c r="H34" i="19" s="1"/>
  <c r="I34" i="19" s="1"/>
  <c r="O67" i="19"/>
  <c r="O49" i="19"/>
  <c r="O42" i="19"/>
  <c r="J12" i="19"/>
  <c r="J16" i="19" s="1"/>
  <c r="J20" i="19" s="1"/>
  <c r="J24" i="19" s="1"/>
  <c r="J28" i="19" s="1"/>
  <c r="J32" i="19" s="1"/>
  <c r="J36" i="19" s="1"/>
  <c r="J40" i="19" s="1"/>
  <c r="J44" i="19" s="1"/>
  <c r="J48" i="19" s="1"/>
  <c r="J52" i="19" s="1"/>
  <c r="J56" i="19" s="1"/>
  <c r="J60" i="19" s="1"/>
  <c r="J64" i="19" s="1"/>
  <c r="J68" i="19" s="1"/>
  <c r="J72" i="19" s="1"/>
  <c r="F51" i="19"/>
  <c r="G51" i="19" s="1"/>
  <c r="H51" i="19" s="1"/>
  <c r="I51" i="19" s="1"/>
  <c r="O39" i="19"/>
  <c r="O74" i="19"/>
  <c r="F59" i="19"/>
  <c r="G59" i="19" s="1"/>
  <c r="H59" i="19" s="1"/>
  <c r="I59" i="19" s="1"/>
  <c r="K12" i="19"/>
  <c r="J17" i="19" s="1"/>
  <c r="J21" i="19" s="1"/>
  <c r="J25" i="19" s="1"/>
  <c r="J29" i="19" s="1"/>
  <c r="J33" i="19" s="1"/>
  <c r="J37" i="19" s="1"/>
  <c r="J41" i="19" s="1"/>
  <c r="J45" i="19" s="1"/>
  <c r="J49" i="19" s="1"/>
  <c r="J53" i="19" s="1"/>
  <c r="J57" i="19" s="1"/>
  <c r="J61" i="19" s="1"/>
  <c r="J65" i="19" s="1"/>
  <c r="J69" i="19" s="1"/>
  <c r="J73" i="19" s="1"/>
  <c r="F37" i="19"/>
  <c r="G37" i="19" s="1"/>
  <c r="H37" i="19" s="1"/>
  <c r="I37" i="19" s="1"/>
  <c r="O37" i="19"/>
  <c r="F75" i="19"/>
  <c r="G75" i="19" s="1"/>
  <c r="H75" i="19" s="1"/>
  <c r="I75" i="19" s="1"/>
  <c r="O75" i="19"/>
  <c r="F73" i="19"/>
  <c r="G73" i="19" s="1"/>
  <c r="H73" i="19" s="1"/>
  <c r="I73" i="19" s="1"/>
  <c r="O73" i="19"/>
  <c r="F58" i="19"/>
  <c r="G58" i="19" s="1"/>
  <c r="H58" i="19" s="1"/>
  <c r="I58" i="19" s="1"/>
  <c r="O58" i="19"/>
  <c r="O41" i="19"/>
  <c r="G5" i="19"/>
  <c r="G12" i="19" s="1"/>
  <c r="K17" i="19" s="1"/>
  <c r="K21" i="19" s="1"/>
  <c r="K25" i="19" s="1"/>
  <c r="K29" i="19" s="1"/>
  <c r="K33" i="19" s="1"/>
  <c r="K37" i="19" s="1"/>
  <c r="K41" i="19" s="1"/>
  <c r="K45" i="19" s="1"/>
  <c r="K49" i="19" s="1"/>
  <c r="K53" i="19" s="1"/>
  <c r="K57" i="19" s="1"/>
  <c r="K61" i="19" s="1"/>
  <c r="K65" i="19" s="1"/>
  <c r="K69" i="19" s="1"/>
  <c r="K73" i="19" s="1"/>
  <c r="O57" i="19"/>
  <c r="F26" i="19"/>
  <c r="G26" i="19" s="1"/>
  <c r="H26" i="19" s="1"/>
  <c r="I26" i="19" s="1"/>
  <c r="O43" i="19"/>
  <c r="I12" i="19"/>
  <c r="K19" i="19" s="1"/>
  <c r="K23" i="19" s="1"/>
  <c r="K27" i="19" s="1"/>
  <c r="K31" i="19" s="1"/>
  <c r="K35" i="19" s="1"/>
  <c r="K39" i="19" s="1"/>
  <c r="K43" i="19" s="1"/>
  <c r="K47" i="19" s="1"/>
  <c r="K51" i="19" s="1"/>
  <c r="K55" i="19" s="1"/>
  <c r="K59" i="19" s="1"/>
  <c r="K63" i="19" s="1"/>
  <c r="K67" i="19" s="1"/>
  <c r="K71" i="19" s="1"/>
  <c r="K75" i="19" s="1"/>
  <c r="L12" i="19"/>
  <c r="J18" i="19" s="1"/>
  <c r="J22" i="19" s="1"/>
  <c r="J26" i="19" s="1"/>
  <c r="J30" i="19" s="1"/>
  <c r="J34" i="19" s="1"/>
  <c r="J38" i="19" s="1"/>
  <c r="J42" i="19" s="1"/>
  <c r="J46" i="19" s="1"/>
  <c r="J50" i="19" s="1"/>
  <c r="J54" i="19" s="1"/>
  <c r="J58" i="19" s="1"/>
  <c r="J62" i="19" s="1"/>
  <c r="J66" i="19" s="1"/>
  <c r="J70" i="19" s="1"/>
  <c r="J74" i="19" s="1"/>
  <c r="H12" i="19"/>
  <c r="K18" i="19" s="1"/>
  <c r="K22" i="19" s="1"/>
  <c r="K26" i="19" s="1"/>
  <c r="K30" i="19" s="1"/>
  <c r="K34" i="19" s="1"/>
  <c r="K38" i="19" s="1"/>
  <c r="K42" i="19" s="1"/>
  <c r="K46" i="19" s="1"/>
  <c r="K50" i="19" s="1"/>
  <c r="K54" i="19" s="1"/>
  <c r="K58" i="19" s="1"/>
  <c r="K62" i="19" s="1"/>
  <c r="K66" i="19" s="1"/>
  <c r="K70" i="19" s="1"/>
  <c r="K74" i="19" s="1"/>
  <c r="M12" i="19"/>
  <c r="J19" i="19" s="1"/>
  <c r="J23" i="19" s="1"/>
  <c r="J27" i="19" s="1"/>
  <c r="J31" i="19" s="1"/>
  <c r="J35" i="19" s="1"/>
  <c r="J39" i="19" s="1"/>
  <c r="J43" i="19" s="1"/>
  <c r="J47" i="19" s="1"/>
  <c r="J51" i="19" s="1"/>
  <c r="J55" i="19" s="1"/>
  <c r="J59" i="19" s="1"/>
  <c r="J63" i="19" s="1"/>
  <c r="J67" i="19" s="1"/>
  <c r="J71" i="19" s="1"/>
  <c r="J75" i="19" s="1"/>
  <c r="F12" i="19"/>
  <c r="K16" i="19" s="1"/>
  <c r="K20" i="19" s="1"/>
  <c r="K24" i="19" s="1"/>
  <c r="K28" i="19" s="1"/>
  <c r="K32" i="19" s="1"/>
  <c r="K36" i="19" s="1"/>
  <c r="K40" i="19" s="1"/>
  <c r="K44" i="19" s="1"/>
  <c r="K48" i="19" s="1"/>
  <c r="K52" i="19" s="1"/>
  <c r="K56" i="19" s="1"/>
  <c r="K60" i="19" s="1"/>
  <c r="K64" i="19" s="1"/>
  <c r="K68" i="19" s="1"/>
  <c r="K72" i="19" s="1"/>
  <c r="O18" i="19"/>
  <c r="F18" i="19"/>
  <c r="G18" i="19" s="1"/>
  <c r="H18" i="19" s="1"/>
  <c r="I18" i="19" s="1"/>
  <c r="F19" i="19"/>
  <c r="G19" i="19" s="1"/>
  <c r="H19" i="19" s="1"/>
  <c r="I19" i="19" s="1"/>
  <c r="O19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9915DEB-EFB5-4B36-98CD-17262017D5AB}" keepAlive="1" name="Query - UofT-Departments" description="Connection to the 'UofT-Departments' query in the workbook." type="5" refreshedVersion="8" background="1" refreshOnLoad="1" saveData="1">
    <dbPr connection="Provider=Microsoft.Mashup.OleDb.1;Data Source=$Workbook$;Location=UofT-Departments;Extended Properties=&quot;&quot;" command="SELECT * FROM [UofT-Departments]"/>
  </connection>
</connections>
</file>

<file path=xl/sharedStrings.xml><?xml version="1.0" encoding="utf-8"?>
<sst xmlns="http://schemas.openxmlformats.org/spreadsheetml/2006/main" count="4784" uniqueCount="2299">
  <si>
    <t>Last Name</t>
  </si>
  <si>
    <t>First Name</t>
  </si>
  <si>
    <t>UTORid</t>
  </si>
  <si>
    <t>#</t>
  </si>
  <si>
    <t>Funds Center</t>
  </si>
  <si>
    <t>Department Contact E-mail:</t>
  </si>
  <si>
    <t>Name:</t>
  </si>
  <si>
    <t>Title:</t>
  </si>
  <si>
    <t>A.  Department Contact Information</t>
  </si>
  <si>
    <t>Signature:</t>
  </si>
  <si>
    <t>Date:</t>
  </si>
  <si>
    <t>Version #</t>
  </si>
  <si>
    <t xml:space="preserve">Revision(s) Made </t>
  </si>
  <si>
    <t>Revised By</t>
  </si>
  <si>
    <t>Revised Date</t>
  </si>
  <si>
    <t>v4</t>
  </si>
  <si>
    <t>unlocked UTOR ID Cell</t>
  </si>
  <si>
    <t xml:space="preserve">Louise </t>
  </si>
  <si>
    <t>Requisitions submitted by this user will be subject to Workflow Rules as provided in signed uSOURCE FUNDS CENTER WORKFLOW FORMS</t>
  </si>
  <si>
    <t>I authorize Procurement Services to configure uSOURCE purchasing authorizations for this user as listed above.</t>
  </si>
  <si>
    <t>E. Financial Accountability Signatures</t>
  </si>
  <si>
    <t>If more than 25 Fund Centers are required, please Request the Open Requisitioner Role (see Section C)</t>
  </si>
  <si>
    <t>Please provide a list of Fund Centers that will be available to this user for submitting a Requisition</t>
  </si>
  <si>
    <t>D. Fund Centers Available for Basic Requisitioner:</t>
  </si>
  <si>
    <t>Description:</t>
  </si>
  <si>
    <t>Role:</t>
  </si>
  <si>
    <t>C. Purchasing Role for this Employee:</t>
  </si>
  <si>
    <t>Department uSOURCE Contact Name:</t>
  </si>
  <si>
    <t>Department Name and Number:</t>
  </si>
  <si>
    <t>B.  Department Contact Information</t>
  </si>
  <si>
    <t>UTORid:</t>
  </si>
  <si>
    <t>User First Name:</t>
  </si>
  <si>
    <t>User Last Name:</t>
  </si>
  <si>
    <t>A.  User Contact Information</t>
  </si>
  <si>
    <r>
      <t xml:space="preserve">Log-in to the application at: </t>
    </r>
    <r>
      <rPr>
        <b/>
        <i/>
        <sz val="9"/>
        <color theme="1"/>
        <rFont val="Calibri"/>
        <family val="2"/>
        <scheme val="minor"/>
      </rPr>
      <t>www.procurement.utoronto.ca/usource</t>
    </r>
  </si>
  <si>
    <t>University of Toronto active staff and faculty with a UTORid, already have access to uSOURCE with the role of Shopper.</t>
  </si>
  <si>
    <t>USER CHANGE FORM</t>
  </si>
  <si>
    <t>I authorize Procurement Services to configure uSOURCE purchasing authorizations for the users as listed above.</t>
  </si>
  <si>
    <t>USER SETUP FORM</t>
  </si>
  <si>
    <t>NR</t>
  </si>
  <si>
    <t>This section not required for Approver Only</t>
  </si>
  <si>
    <t xml:space="preserve">Approves Only.  Someone else creates the requisitions which are routed to this user for approval. 
</t>
  </si>
  <si>
    <t>This section not required for Open Requisitioner / Approver</t>
  </si>
  <si>
    <t xml:space="preserve">Can shop and submit carts to workflow using any Funds Center.  
Can also approve orders using certain Funds Centers, up to a threshold limit. 
</t>
  </si>
  <si>
    <t>Please complete this section</t>
  </si>
  <si>
    <t>This section not required for Open Requisitioner</t>
  </si>
  <si>
    <t xml:space="preserve">Can shop and submit carts to workflow using any Funds Center.  
Purchases may be reviewed and approved by another user, depending on the Fund Center Workflow.
</t>
  </si>
  <si>
    <t>1- Basic Requisitioner</t>
  </si>
  <si>
    <t>Roles</t>
  </si>
  <si>
    <t>FC Required</t>
  </si>
  <si>
    <t xml:space="preserve">Section D Required </t>
  </si>
  <si>
    <t>Role Description</t>
  </si>
  <si>
    <t>[ADD]</t>
  </si>
  <si>
    <t>Roles Action</t>
  </si>
  <si>
    <t>Username</t>
  </si>
  <si>
    <t>Fund Centre</t>
  </si>
  <si>
    <t>Fields used for Formatting</t>
  </si>
  <si>
    <t>Parent Value</t>
  </si>
  <si>
    <t>Parent Internal Name</t>
  </si>
  <si>
    <t>Custom Field Default</t>
  </si>
  <si>
    <t>Custom Field Values</t>
  </si>
  <si>
    <t>Action</t>
  </si>
  <si>
    <t>Custom Field Internal Name</t>
  </si>
  <si>
    <r>
      <t xml:space="preserve">Use this form to request additional system access for </t>
    </r>
    <r>
      <rPr>
        <b/>
        <i/>
        <sz val="9"/>
        <color rgb="FFFF0000"/>
        <rFont val="Calibri"/>
        <family val="2"/>
        <scheme val="minor"/>
      </rPr>
      <t>one staff or faculty member</t>
    </r>
    <r>
      <rPr>
        <i/>
        <sz val="9"/>
        <color theme="1"/>
        <rFont val="Calibri"/>
        <family val="2"/>
        <scheme val="minor"/>
      </rPr>
      <t xml:space="preserve"> with purchasing responsibilities.</t>
    </r>
  </si>
  <si>
    <t>Department uSOURCE Contact:</t>
  </si>
  <si>
    <t>Purchasing Group:</t>
  </si>
  <si>
    <t>Requisitions submitted by these users will be subject to Workflow Rules as provided on a signed FUND CENTER APPROVAL WORKFLOW form.</t>
  </si>
  <si>
    <t>PurchasingGroup</t>
  </si>
  <si>
    <t>1- Shopper</t>
  </si>
  <si>
    <t xml:space="preserve">Can shop and create shopping carts, which are assigned to a Requisitioner.
</t>
  </si>
  <si>
    <t>3- Open Requisitioner</t>
  </si>
  <si>
    <t>5- Open Requisitioner / Approver</t>
  </si>
  <si>
    <t>6- Approver Only</t>
  </si>
  <si>
    <t>Department Code/ Name:</t>
  </si>
  <si>
    <t>uSOURCE Contact Name:</t>
  </si>
  <si>
    <t>Email:</t>
  </si>
  <si>
    <t>Y</t>
  </si>
  <si>
    <t>N</t>
  </si>
  <si>
    <t>I authorize Procurement Services to configure uSOURCE Funds Center Approval Rules as listed above.</t>
  </si>
  <si>
    <t>Delegations reflected here are consistent with Financial Accountability Delegations retained by the Department.</t>
  </si>
  <si>
    <t>Any purchasing from a Research Funds Center will be reviewed and approved in a manner consistent with Granting Agency Rules.</t>
  </si>
  <si>
    <t>Data From Section D of Fund Center Workflow Form</t>
  </si>
  <si>
    <t>Implicit Approvals by uSOURCE approval Folders</t>
  </si>
  <si>
    <t>Approvals by uSOURCE approval folders</t>
  </si>
  <si>
    <t>utorid</t>
  </si>
  <si>
    <t>Implicit Approver</t>
  </si>
  <si>
    <t>IA Limit</t>
  </si>
  <si>
    <t>Approver</t>
  </si>
  <si>
    <t>A Limit</t>
  </si>
  <si>
    <t>$0 - $500.00</t>
  </si>
  <si>
    <t>$500.01 - $5000.00</t>
  </si>
  <si>
    <t>$5000.01 - $25000.00</t>
  </si>
  <si>
    <t>$25000.00 - *</t>
  </si>
  <si>
    <t>Concatentated Lists by Folder</t>
  </si>
  <si>
    <t>Fund Centers from Section  C of Form</t>
  </si>
  <si>
    <t>Data Required for uSOURCE Table Load</t>
  </si>
  <si>
    <t>Form No.</t>
  </si>
  <si>
    <t>Fund Centers</t>
  </si>
  <si>
    <t>Ranges</t>
  </si>
  <si>
    <t>Rule Group Internal Name</t>
  </si>
  <si>
    <t>Rule Group Display Name</t>
  </si>
  <si>
    <t>Rule Group Description</t>
  </si>
  <si>
    <t>Rule Internal Name</t>
  </si>
  <si>
    <t>Rule Display Name</t>
  </si>
  <si>
    <t>Rule Description</t>
  </si>
  <si>
    <t>Rule Approvers</t>
  </si>
  <si>
    <t>Implicit Approvers</t>
  </si>
  <si>
    <t>Auto Approve</t>
  </si>
  <si>
    <t>Active</t>
  </si>
  <si>
    <t>Type</t>
  </si>
  <si>
    <t>Value</t>
  </si>
  <si>
    <t>Fund Center Approver Review</t>
  </si>
  <si>
    <t>CustomFieldValueAggSpendSingle</t>
  </si>
  <si>
    <t xml:space="preserve">Can shop and submit carts to workflow, using up to 25 Funds Centers.
Purchases may be reviewed and approved by another user, depending on the Fund Center Workflow.
</t>
  </si>
  <si>
    <t xml:space="preserve">Can shop and submit carts to workflow, using up to 25 Funds Centers. 
Can also approve orders using certain Funds Centers, up to a threshold limit. 
</t>
  </si>
  <si>
    <t>Remove CFC 1</t>
  </si>
  <si>
    <t>Remove CFC 2</t>
  </si>
  <si>
    <t>Remove CFC 3</t>
  </si>
  <si>
    <t>Remove CFC 4</t>
  </si>
  <si>
    <t>Remove CFC 5</t>
  </si>
  <si>
    <t>Remove CFC 6</t>
  </si>
  <si>
    <t>Add 
CFC 1</t>
  </si>
  <si>
    <t>Add 
CFC 2</t>
  </si>
  <si>
    <t>Add 
CFC 3</t>
  </si>
  <si>
    <t>Add 
CFC 4</t>
  </si>
  <si>
    <t>Add 
CFC 5</t>
  </si>
  <si>
    <t>Add 
CFC 6</t>
  </si>
  <si>
    <t>Add Role</t>
  </si>
  <si>
    <t>[REMOVE]</t>
  </si>
  <si>
    <t>D. Additional Information / Comments</t>
  </si>
  <si>
    <t>E. Financial Accountability Signature</t>
  </si>
  <si>
    <t>Use this form to request or change user purchasing roles and CFC access for requisitioning.</t>
  </si>
  <si>
    <t>Remove Role</t>
  </si>
  <si>
    <t>C. Remove System Access</t>
  </si>
  <si>
    <t>B. Add System Access</t>
  </si>
  <si>
    <t>Add purchasing role(s) and/or Fund Centers (CFC) requisitioning access.</t>
  </si>
  <si>
    <t>Remove an exsiting users' role and/or Fund Center (CFC) requisitioning access.</t>
  </si>
  <si>
    <r>
      <rPr>
        <b/>
        <sz val="9"/>
        <color theme="1"/>
        <rFont val="Calibri"/>
        <family val="2"/>
        <scheme val="minor"/>
      </rPr>
      <t>Self Approves</t>
    </r>
    <r>
      <rPr>
        <sz val="9"/>
        <color theme="1"/>
        <rFont val="Calibri"/>
        <family val="2"/>
        <scheme val="minor"/>
      </rPr>
      <t xml:space="preserve"> only their own requisitions</t>
    </r>
  </si>
  <si>
    <t>For a description of each purchasing role, see Roles (3rd tab).</t>
  </si>
  <si>
    <t>Department Number and Name:</t>
  </si>
  <si>
    <r>
      <rPr>
        <sz val="12"/>
        <color theme="1"/>
        <rFont val="Calibri"/>
        <family val="2"/>
        <scheme val="minor"/>
      </rPr>
      <t xml:space="preserve">When submitting uSOURCE forms for processing, please ensure </t>
    </r>
    <r>
      <rPr>
        <b/>
        <sz val="12"/>
        <color theme="1"/>
        <rFont val="Calibri"/>
        <family val="2"/>
        <scheme val="minor"/>
      </rPr>
      <t xml:space="preserve">both the Excel and signed PDF </t>
    </r>
    <r>
      <rPr>
        <sz val="12"/>
        <color theme="1"/>
        <rFont val="Calibri"/>
        <family val="2"/>
        <scheme val="minor"/>
      </rPr>
      <t xml:space="preserve">
copies are sent to the appropriate campus contact:
St. George:  uSOURCE@utoronto.ca
UTM:  procurement.utm@utoronto.ca
UTSC:  sbaker@utsc.utoronto.ca 
</t>
    </r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Handwritten copies will not be accepted.</t>
    </r>
  </si>
  <si>
    <t>FUNDS CENTER APPROVAL WORKFLOW FORM</t>
  </si>
  <si>
    <t>C. Funds Centers</t>
  </si>
  <si>
    <t>E. Additional Information / Comments</t>
  </si>
  <si>
    <t>F. Financial Accountability Signature(s)</t>
  </si>
  <si>
    <t>B.  Purchasing Group</t>
  </si>
  <si>
    <t>D. User Approval Limits</t>
  </si>
  <si>
    <t/>
  </si>
  <si>
    <t>ShopperUX</t>
  </si>
  <si>
    <t xml:space="preserve"> RequisitionerUX</t>
  </si>
  <si>
    <t>RequisitionerUX|ApproverUX</t>
  </si>
  <si>
    <t>Open Requisitioner UX</t>
  </si>
  <si>
    <t>Open Requisitioner UX|ApproverUX</t>
  </si>
  <si>
    <t>ApproverUX</t>
  </si>
  <si>
    <t>2- Requisitioner</t>
  </si>
  <si>
    <t>4- Requisitioner / Approver</t>
  </si>
  <si>
    <t>PROCSERV-uSOURCE</t>
  </si>
  <si>
    <t>purchgrp</t>
  </si>
  <si>
    <t>If approval permissions are required, the CFC Workflow form must also be completed</t>
  </si>
  <si>
    <t>janzlisa</t>
  </si>
  <si>
    <t>butler76</t>
  </si>
  <si>
    <t>daswanig</t>
  </si>
  <si>
    <t>dewargen</t>
  </si>
  <si>
    <t>TEICHRO2</t>
  </si>
  <si>
    <t>silcoxma</t>
  </si>
  <si>
    <t>FileSystemObjectType</t>
  </si>
  <si>
    <t>Id</t>
  </si>
  <si>
    <t>ServerRedirectedEmbedUri</t>
  </si>
  <si>
    <t>ServerRedirectedEmbedUrl</t>
  </si>
  <si>
    <t>ContentTypeId</t>
  </si>
  <si>
    <t>Title</t>
  </si>
  <si>
    <t>OData__ColorTag</t>
  </si>
  <si>
    <t>ComplianceAssetId</t>
  </si>
  <si>
    <t>Org_ID</t>
  </si>
  <si>
    <t>ID_andDept</t>
  </si>
  <si>
    <t>Modified</t>
  </si>
  <si>
    <t>Created</t>
  </si>
  <si>
    <t>AuthorId</t>
  </si>
  <si>
    <t>EditorId</t>
  </si>
  <si>
    <t>OData__UIVersionString</t>
  </si>
  <si>
    <t>Attachments</t>
  </si>
  <si>
    <t>GUID</t>
  </si>
  <si>
    <t>0x01004BCD98C5A6F18347912E78570BC99A5B</t>
  </si>
  <si>
    <t>001</t>
  </si>
  <si>
    <t>001 - University of Toronto</t>
  </si>
  <si>
    <t>1.0</t>
  </si>
  <si>
    <t>ad21f5c6-44ed-495f-add3-a702b0d4178e</t>
  </si>
  <si>
    <t>002</t>
  </si>
  <si>
    <t>002 - Ofc of Governing Council</t>
  </si>
  <si>
    <t>09204ad1-de2d-4ed7-a156-1ac2c808f08d</t>
  </si>
  <si>
    <t>003</t>
  </si>
  <si>
    <t>003 - Ofc of the President</t>
  </si>
  <si>
    <t>9236d03b-d79b-44e1-8589-3251a7eb0354</t>
  </si>
  <si>
    <t>012</t>
  </si>
  <si>
    <t>012 - Faculty of Dentistry</t>
  </si>
  <si>
    <t>7fdbd80a-5b2a-4a34-bb54-38945ace64b9</t>
  </si>
  <si>
    <t>013</t>
  </si>
  <si>
    <t>013 - Lawrence S. Bloomberg Faculty of Nursing</t>
  </si>
  <si>
    <t>94c1a76a-7517-41a1-86b9-17e320310269</t>
  </si>
  <si>
    <t>014</t>
  </si>
  <si>
    <t>014 - Faculty of Pharmacy</t>
  </si>
  <si>
    <t>3c9a5617-0fc7-4b6b-a2d3-d3e0f3868bd9</t>
  </si>
  <si>
    <t>017</t>
  </si>
  <si>
    <t>017 - Faculty of Forestry</t>
  </si>
  <si>
    <t>a349fc0e-9534-43cf-b8b6-95d2b6ca46e4</t>
  </si>
  <si>
    <t>018</t>
  </si>
  <si>
    <t>018 - Faculty of Law</t>
  </si>
  <si>
    <t>50a0f2f2-1c2e-4813-b5bc-fece060dcbbd</t>
  </si>
  <si>
    <t>019</t>
  </si>
  <si>
    <t>019 - Faculty of Information</t>
  </si>
  <si>
    <t>885f9373-2879-4ee7-a364-fda290f24a0a</t>
  </si>
  <si>
    <t>020</t>
  </si>
  <si>
    <t>020 - School of Graduate Studies</t>
  </si>
  <si>
    <t>cccbf46f-3d50-4880-b003-07a222f9bb7c</t>
  </si>
  <si>
    <t>021</t>
  </si>
  <si>
    <t>021 - SGS: Research</t>
  </si>
  <si>
    <t>c54c92c1-f4a0-49d2-9dd3-0e970c1fbaa4</t>
  </si>
  <si>
    <t>022</t>
  </si>
  <si>
    <t>022 - Vice-Provost Relations Health Care Inst.</t>
  </si>
  <si>
    <t>741d1bb0-cde1-43c5-b80c-a432319b4829</t>
  </si>
  <si>
    <t>023</t>
  </si>
  <si>
    <t>023 - Faculty of Music</t>
  </si>
  <si>
    <t>6504beaa-f9f1-4dc4-9450-669e296a4fe0</t>
  </si>
  <si>
    <t>024</t>
  </si>
  <si>
    <t>024 - Faculty of Social Work</t>
  </si>
  <si>
    <t>6722e646-8589-4cbb-8da2-f9a2ccf9e3a0</t>
  </si>
  <si>
    <t>025</t>
  </si>
  <si>
    <t>025 - Daniels Faculty of Arch., Land &amp; Design</t>
  </si>
  <si>
    <t>1973260b-55ea-4d04-b296-75ccd5641537</t>
  </si>
  <si>
    <t>026</t>
  </si>
  <si>
    <t>026 - Sch of Continuing Studies</t>
  </si>
  <si>
    <t>7e9f78f9-247f-4720-9b5a-384bfd7fbbae</t>
  </si>
  <si>
    <t>027</t>
  </si>
  <si>
    <t>027 - Early Learning Centre</t>
  </si>
  <si>
    <t>3380f780-3127-4e26-99c3-6bd883c3144f</t>
  </si>
  <si>
    <t>028</t>
  </si>
  <si>
    <t>028 - New College</t>
  </si>
  <si>
    <t>3837f7ff-7d0e-46b8-8426-15c4527645ab</t>
  </si>
  <si>
    <t>029</t>
  </si>
  <si>
    <t>029 - Woodsworth College</t>
  </si>
  <si>
    <t>606b4858-067a-4e33-8f6f-7f5e94f2e6ca</t>
  </si>
  <si>
    <t>030</t>
  </si>
  <si>
    <t>030 - Innis College</t>
  </si>
  <si>
    <t>14757fda-1514-49b8-b883-ec3970ed6ca2</t>
  </si>
  <si>
    <t>031</t>
  </si>
  <si>
    <t>031 - Faculty of Kinesiology &amp; Physl Ed</t>
  </si>
  <si>
    <t>41e3158e-0bb9-402e-bf48-34f58ec479e8</t>
  </si>
  <si>
    <t>032</t>
  </si>
  <si>
    <t>032 - Victoria University</t>
  </si>
  <si>
    <t>a635d43b-443f-4388-b2da-6d9a10d7f2e2</t>
  </si>
  <si>
    <t>033</t>
  </si>
  <si>
    <t>033 - Trinity College</t>
  </si>
  <si>
    <t>3208dc85-a4fb-4ac7-a764-26dd68cfc893</t>
  </si>
  <si>
    <t>034</t>
  </si>
  <si>
    <t>034 - St. Michael's College</t>
  </si>
  <si>
    <t>02516ab4-6dbb-4190-8345-c9436623f31b</t>
  </si>
  <si>
    <t>035</t>
  </si>
  <si>
    <t>035 - Ctr for Global Change Science</t>
  </si>
  <si>
    <t>b5c08cdc-6d2b-4466-9a56-1d5a5a9e1481</t>
  </si>
  <si>
    <t>036</t>
  </si>
  <si>
    <t>036 - School of the Environment</t>
  </si>
  <si>
    <t>030b1b41-8b73-4bea-97e1-b69f11d9e79a</t>
  </si>
  <si>
    <t>037</t>
  </si>
  <si>
    <t>037 - LOT/TMT Telescope Project</t>
  </si>
  <si>
    <t>5d2d3902-dc78-471c-9851-4cc07214935c</t>
  </si>
  <si>
    <t>038</t>
  </si>
  <si>
    <t>038 - Rotman Commerce Career Centre</t>
  </si>
  <si>
    <t>8422e0fa-8d7d-47a2-9c6f-68a89884483b</t>
  </si>
  <si>
    <t>039</t>
  </si>
  <si>
    <t>039 - **for internal use - temporary **</t>
  </si>
  <si>
    <t>5e0c1785-e387-4655-9227-a5f3ee306e18</t>
  </si>
  <si>
    <t>040</t>
  </si>
  <si>
    <t>040 - McLaughlin Centre for Molecular Medicine</t>
  </si>
  <si>
    <t>7c88f061-c565-439d-aa6e-8ad755bc6760</t>
  </si>
  <si>
    <t>041</t>
  </si>
  <si>
    <t>041 - Ofc of the Ombudsperson</t>
  </si>
  <si>
    <t>a9fa167e-b745-4126-9e21-3fae20acc66b</t>
  </si>
  <si>
    <t>042</t>
  </si>
  <si>
    <t>042 - Internal Audit</t>
  </si>
  <si>
    <t>7ceffe18-925e-4e0c-833d-52abb69a6c1b</t>
  </si>
  <si>
    <t>043</t>
  </si>
  <si>
    <t>043 - Hart House</t>
  </si>
  <si>
    <t>29cfb973-60fd-446c-9af5-49e1b2828ebf</t>
  </si>
  <si>
    <t>044</t>
  </si>
  <si>
    <t>044 - ARTSC: Ofc of the Dean</t>
  </si>
  <si>
    <t>dbf23765-c70f-4f71-bc02-6c936905deed</t>
  </si>
  <si>
    <t>045</t>
  </si>
  <si>
    <t>045 - Dept of Anthropology</t>
  </si>
  <si>
    <t>480ccb9b-8673-4192-abe1-d94a561a6dbd</t>
  </si>
  <si>
    <t>046</t>
  </si>
  <si>
    <t>046 - Dept of Astronomy and Astrophysics</t>
  </si>
  <si>
    <t>62a44240-72d6-42c5-80f5-18b4f6ae69e6</t>
  </si>
  <si>
    <t>047</t>
  </si>
  <si>
    <t>047 - Dept of Botany</t>
  </si>
  <si>
    <t>01e793fa-f899-474b-94cf-79fc66da06eb</t>
  </si>
  <si>
    <t>048</t>
  </si>
  <si>
    <t>048 - Dept of Chemistry</t>
  </si>
  <si>
    <t>b12ac115-9d67-40c9-9f56-1e206bac2719</t>
  </si>
  <si>
    <t>049</t>
  </si>
  <si>
    <t>049 - Dept of Classics</t>
  </si>
  <si>
    <t>03ec2b3d-3fe5-4eca-8528-c92ee63b95d7</t>
  </si>
  <si>
    <t>050</t>
  </si>
  <si>
    <t>050 - Dept of Computer Science</t>
  </si>
  <si>
    <t>c97e70d4-b356-422f-89ab-67ea732cf25b</t>
  </si>
  <si>
    <t>051</t>
  </si>
  <si>
    <t>051 - Dept of East Asian Studies</t>
  </si>
  <si>
    <t>52fd087f-3721-4d9d-a171-559406242848</t>
  </si>
  <si>
    <t>052</t>
  </si>
  <si>
    <t>052 - Dept of English</t>
  </si>
  <si>
    <t>9d1b8a89-b0f4-4b86-9501-c1d816d4e81d</t>
  </si>
  <si>
    <t>053</t>
  </si>
  <si>
    <t>053 - Department of Art History</t>
  </si>
  <si>
    <t>63ff3421-7e33-4bd7-9dd5-ce2d7c38fbe6</t>
  </si>
  <si>
    <t>054</t>
  </si>
  <si>
    <t>054 - Dept of French</t>
  </si>
  <si>
    <t>19bd58d2-dc95-4074-8d76-e90f6f9fd2d8</t>
  </si>
  <si>
    <t>055</t>
  </si>
  <si>
    <t>055 - Dept of Geography</t>
  </si>
  <si>
    <t>e725c476-471b-4e25-a8d3-f87bf6aff0a7</t>
  </si>
  <si>
    <t>056</t>
  </si>
  <si>
    <t>056 - Department of Earth Sciences</t>
  </si>
  <si>
    <t>6886a1d3-ff0f-4c14-b74a-c32713559cca</t>
  </si>
  <si>
    <t>057</t>
  </si>
  <si>
    <t>057 - Dept of Germanic Languages &amp; Literatures</t>
  </si>
  <si>
    <t>d2122396-f2f5-4df0-8d53-827a7b1c844e</t>
  </si>
  <si>
    <t>058</t>
  </si>
  <si>
    <t>058 - Dept of History</t>
  </si>
  <si>
    <t>cc51b553-96cb-44ef-a199-eca8bd6371e9</t>
  </si>
  <si>
    <t>059</t>
  </si>
  <si>
    <t>059 - Dept of Italian Studies</t>
  </si>
  <si>
    <t>c1b4934f-283e-4fa6-97fb-5a6590261306</t>
  </si>
  <si>
    <t>060</t>
  </si>
  <si>
    <t>060 - Dept of Linguistics</t>
  </si>
  <si>
    <t>c1d47e3e-c154-4a2b-8ce9-925362d89e1a</t>
  </si>
  <si>
    <t>061</t>
  </si>
  <si>
    <t>061 - Dept of Mathematics</t>
  </si>
  <si>
    <t>93296a58-b880-4d49-b47a-b57624f1313c</t>
  </si>
  <si>
    <t>062</t>
  </si>
  <si>
    <t>062 - Dept of Near &amp; Middle East.Civilizations</t>
  </si>
  <si>
    <t>bcae9a08-9d65-42bd-8ecd-629c387cc706</t>
  </si>
  <si>
    <t>063</t>
  </si>
  <si>
    <t>063 - Dept of Philosophy</t>
  </si>
  <si>
    <t>b333f46d-1dee-477d-9535-906b8a8a5a8c</t>
  </si>
  <si>
    <t>064</t>
  </si>
  <si>
    <t>064 - Dept of Physics</t>
  </si>
  <si>
    <t>bc1d32de-0e2c-48c4-9f75-54d6917113d6</t>
  </si>
  <si>
    <t>065</t>
  </si>
  <si>
    <t>065 - Dept of Political Science</t>
  </si>
  <si>
    <t>325c3894-778e-48a8-a850-544d16715a12</t>
  </si>
  <si>
    <t>066</t>
  </si>
  <si>
    <t>066 - Dept of Psychology</t>
  </si>
  <si>
    <t>18356158-4828-4cbb-8e3f-1238c1da26d1</t>
  </si>
  <si>
    <t>067</t>
  </si>
  <si>
    <t>067 - Department for the Study of Religion</t>
  </si>
  <si>
    <t>09cc3ffd-0bf9-416f-8eda-f19998fb9c72</t>
  </si>
  <si>
    <t>068</t>
  </si>
  <si>
    <t>068 - Dept of Slavic Languages &amp; Literatures</t>
  </si>
  <si>
    <t>eccbfb36-f4f0-4dff-9063-71dfc8f766ac</t>
  </si>
  <si>
    <t>069</t>
  </si>
  <si>
    <t>069 - Dept of Sociology</t>
  </si>
  <si>
    <t>5b169293-1a3d-4240-8342-a4df873abe45</t>
  </si>
  <si>
    <t>070</t>
  </si>
  <si>
    <t>070 - Dept of Spanish &amp; Portuguese</t>
  </si>
  <si>
    <t>8d480378-2aad-402a-b957-ec02b3e316c3</t>
  </si>
  <si>
    <t>071</t>
  </si>
  <si>
    <t>071 - Department of Statistical Sciences</t>
  </si>
  <si>
    <t>7c416933-007c-4dfb-a15e-805251b68ef2</t>
  </si>
  <si>
    <t>072</t>
  </si>
  <si>
    <t>072 - Dept. of Zoology</t>
  </si>
  <si>
    <t>dbcb9ce2-96a0-4124-bf33-31991f0a6ca4</t>
  </si>
  <si>
    <t>073</t>
  </si>
  <si>
    <t>073 - Faculty Registrar</t>
  </si>
  <si>
    <t>a720c3f6-db02-4790-94bc-891d0469801e</t>
  </si>
  <si>
    <t>074</t>
  </si>
  <si>
    <t>074 - Dept of Economics</t>
  </si>
  <si>
    <t>0b842aaa-777a-4294-a52d-0789e253de5f</t>
  </si>
  <si>
    <t>075</t>
  </si>
  <si>
    <t>075 - Rotman Commerce</t>
  </si>
  <si>
    <t>261a6b36-de2f-4461-9468-ea906bc91751</t>
  </si>
  <si>
    <t>076</t>
  </si>
  <si>
    <t>076 - Innis College Prog</t>
  </si>
  <si>
    <t>857a1629-f50b-4ae9-8109-32995dda8584</t>
  </si>
  <si>
    <t>077</t>
  </si>
  <si>
    <t>077 - New College Prog</t>
  </si>
  <si>
    <t>81c261eb-3dc8-4a5f-bdc0-89edfa8e3810</t>
  </si>
  <si>
    <t>078</t>
  </si>
  <si>
    <t>078 - University College Prog</t>
  </si>
  <si>
    <t>0f9216cb-b93a-4bfa-a12f-38046c5d21c0</t>
  </si>
  <si>
    <t>079</t>
  </si>
  <si>
    <t>079 - Information and Instructional Technology</t>
  </si>
  <si>
    <t>dd060537-17c4-4e20-9980-00e4442871f3</t>
  </si>
  <si>
    <t>080</t>
  </si>
  <si>
    <t>080 - Comp Systems Research</t>
  </si>
  <si>
    <t>b55db5ea-510e-4ed6-a68c-7c0ba4e41083</t>
  </si>
  <si>
    <t>081</t>
  </si>
  <si>
    <t>081 - Isotrace Laboratory</t>
  </si>
  <si>
    <t>48bbbd8a-78a3-46d8-9dad-e4f702fc9a3b</t>
  </si>
  <si>
    <t>082</t>
  </si>
  <si>
    <t>082 - Divn of the Environment</t>
  </si>
  <si>
    <t>82197451-8618-4079-96f1-b5dd2f7fd8dd</t>
  </si>
  <si>
    <t>083</t>
  </si>
  <si>
    <t>083 - UC: Ofc of the Principal</t>
  </si>
  <si>
    <t>6372d3bf-6190-45d8-bcc5-22d831a60beb</t>
  </si>
  <si>
    <t>084</t>
  </si>
  <si>
    <t>084 - Ofc of the Registrar</t>
  </si>
  <si>
    <t>d1c08e86-f926-42e5-b8e0-7ee83a695b38</t>
  </si>
  <si>
    <t>085</t>
  </si>
  <si>
    <t>085 - College General</t>
  </si>
  <si>
    <t>fe73ef84-00e0-481d-8eed-f9b90b5f9bcf</t>
  </si>
  <si>
    <t>086</t>
  </si>
  <si>
    <t>086 - UC Residences</t>
  </si>
  <si>
    <t>783ca74b-84da-4039-b324-110b3876f030</t>
  </si>
  <si>
    <t>087</t>
  </si>
  <si>
    <t>087 - College Programme</t>
  </si>
  <si>
    <t>77c8e409-3804-437a-b100-f8d0524538b7</t>
  </si>
  <si>
    <t>088</t>
  </si>
  <si>
    <t>088 - UC Food Services</t>
  </si>
  <si>
    <t>9f481f73-17e7-4ca4-a145-9ebcd752e8e9</t>
  </si>
  <si>
    <t>089</t>
  </si>
  <si>
    <t>089 - Laidlaw Library</t>
  </si>
  <si>
    <t>9e25b021-d03f-48cd-955e-8867db37b70d</t>
  </si>
  <si>
    <t>090</t>
  </si>
  <si>
    <t>090 - Dean of Students</t>
  </si>
  <si>
    <t>dcb369e1-a98c-4fc2-aabe-e4600e631131</t>
  </si>
  <si>
    <t>091</t>
  </si>
  <si>
    <t>091 - College Administration</t>
  </si>
  <si>
    <t>7b5dd9aa-0a9a-42c7-a24b-696f0a5548fc</t>
  </si>
  <si>
    <t>092</t>
  </si>
  <si>
    <t>092 - Alumni Office</t>
  </si>
  <si>
    <t>31f77ffa-d192-4751-a33e-08376e10a83c</t>
  </si>
  <si>
    <t>093</t>
  </si>
  <si>
    <t>093 - UTSC:Ofc of the Vice-Pres &amp; Principal</t>
  </si>
  <si>
    <t>c3327187-a7b7-434e-a0a6-2a084d10ed93</t>
  </si>
  <si>
    <t>094</t>
  </si>
  <si>
    <t>094 - UTSC:Ofc of Bus, Ops &amp; Strategic Affairs</t>
  </si>
  <si>
    <t>d832b3d2-41d5-4d68-83f1-e1778133e592</t>
  </si>
  <si>
    <t>095</t>
  </si>
  <si>
    <t>095 - UTSC:Ofc of the Registrar</t>
  </si>
  <si>
    <t>7ac9645a-f283-435d-9818-39419c29c8ae</t>
  </si>
  <si>
    <t>096</t>
  </si>
  <si>
    <t>096 - UTSC:Facilities Management</t>
  </si>
  <si>
    <t>b7c14bb6-eb3f-4729-9fc4-47d614f4367d</t>
  </si>
  <si>
    <t>097</t>
  </si>
  <si>
    <t>097 - UTSC:Library Admin</t>
  </si>
  <si>
    <t>f92188f5-03c1-4f3a-91bf-562f6af95215</t>
  </si>
  <si>
    <t>098</t>
  </si>
  <si>
    <t>098 - UTSC:Health &amp; Wellness Centre</t>
  </si>
  <si>
    <t>75ebb583-4aa6-477f-af0f-e8e96a2de262</t>
  </si>
  <si>
    <t>099</t>
  </si>
  <si>
    <t>099 - UTSC:Athletics &amp; Recreation</t>
  </si>
  <si>
    <t>eee8d27b-db5c-45e0-8726-a511cde81e17</t>
  </si>
  <si>
    <t>100</t>
  </si>
  <si>
    <t>100 - Dept of Humanities</t>
  </si>
  <si>
    <t>ea52ce50-c415-40da-8f7c-89038c895cb5</t>
  </si>
  <si>
    <t>101</t>
  </si>
  <si>
    <t>101 - Dept of Social Sciences</t>
  </si>
  <si>
    <t>2c59bf7a-77b7-410d-837b-a200020de5b6</t>
  </si>
  <si>
    <t>102</t>
  </si>
  <si>
    <t>102 - UTSC:Dept-Biological Sciences</t>
  </si>
  <si>
    <t>58547720-79f8-4857-9050-6c8963a1bf21</t>
  </si>
  <si>
    <t>103</t>
  </si>
  <si>
    <t>103 - UTSC:FM-Workshop</t>
  </si>
  <si>
    <t>f907d40d-3301-4af6-a6a2-414cc5aec83f</t>
  </si>
  <si>
    <t>104</t>
  </si>
  <si>
    <t>104 - UTSC:Dept-Physical &amp; Environmental Sci</t>
  </si>
  <si>
    <t>f9ffb0aa-6658-457b-8f62-02c500bcebd1</t>
  </si>
  <si>
    <t>105</t>
  </si>
  <si>
    <t>105 - UTSC:Ofc of the Vice-Prin (Acad) &amp; Dean</t>
  </si>
  <si>
    <t>e9670925-7b6b-45fe-918b-6f7bf48ebc49</t>
  </si>
  <si>
    <t>106</t>
  </si>
  <si>
    <t>106 - UTSC:IITS-Audio Visual</t>
  </si>
  <si>
    <t>b51186cf-19a5-4594-b8fc-f67f5fdb57cb</t>
  </si>
  <si>
    <t>107</t>
  </si>
  <si>
    <t>107 - Graphics</t>
  </si>
  <si>
    <t>55eb0349-8630-40fe-b5d8-3e846e172adb</t>
  </si>
  <si>
    <t>108</t>
  </si>
  <si>
    <t>108 - Dept of Co-Op Programmes</t>
  </si>
  <si>
    <t>fae29875-ee6f-4b60-b3a9-3b7caf0e8255</t>
  </si>
  <si>
    <t>109</t>
  </si>
  <si>
    <t>109 - UTSC:Acad Prtg &amp; Custom Publishing Serv</t>
  </si>
  <si>
    <t>ccbe5939-9f73-4ed3-9a66-09265c8fd3aa</t>
  </si>
  <si>
    <t>110</t>
  </si>
  <si>
    <t>110 - UTSC:Photography Department</t>
  </si>
  <si>
    <t>3b4741da-be61-4ec6-aa66-8621f410838a</t>
  </si>
  <si>
    <t>111</t>
  </si>
  <si>
    <t>111 - UTSC:Food &amp; Beverage Services</t>
  </si>
  <si>
    <t>ee114914-9a4f-4769-9589-bb4522d4c116</t>
  </si>
  <si>
    <t>112</t>
  </si>
  <si>
    <t>112 - Electronic Servicing</t>
  </si>
  <si>
    <t>756a7a88-a488-465a-b90d-6405b9919702</t>
  </si>
  <si>
    <t>113</t>
  </si>
  <si>
    <t>113 - UTSC:Academic Advising &amp; Career Centre</t>
  </si>
  <si>
    <t>985fcdae-1845-4e70-b271-ddec4c048288</t>
  </si>
  <si>
    <t>114</t>
  </si>
  <si>
    <t>114 - Facilities Management - Grounds&amp; Parking</t>
  </si>
  <si>
    <t>a375000b-a00a-44b2-9933-d2c97b6d94af</t>
  </si>
  <si>
    <t>115</t>
  </si>
  <si>
    <t>115 - UTSC:Info &amp; Instructional Tech Services</t>
  </si>
  <si>
    <t>b165c377-5588-4fd8-92d5-29555d9edb87</t>
  </si>
  <si>
    <t>116</t>
  </si>
  <si>
    <t>116 - Academic Services</t>
  </si>
  <si>
    <t>f3ff61e4-948b-4aff-8358-9de715fee862</t>
  </si>
  <si>
    <t>117</t>
  </si>
  <si>
    <t>117 - UTSC:Human Resource Services</t>
  </si>
  <si>
    <t>0c6d203a-1723-4716-8294-51eef51d3175</t>
  </si>
  <si>
    <t>118</t>
  </si>
  <si>
    <t>118 - UTSC:Financial Services</t>
  </si>
  <si>
    <t>2c9220cd-adbb-43b2-9075-e43aaf5986f8</t>
  </si>
  <si>
    <t>119</t>
  </si>
  <si>
    <t>119 - Alumni &amp; Public Relations</t>
  </si>
  <si>
    <t>39a7ed76-8d0d-4c1e-b51e-aaaceab160e4</t>
  </si>
  <si>
    <t>120</t>
  </si>
  <si>
    <t>120 - UTSC:Student Housing &amp; Residence Life</t>
  </si>
  <si>
    <t>ba0e52f5-65ad-46ac-947d-fc4b61ed450b</t>
  </si>
  <si>
    <t>121</t>
  </si>
  <si>
    <t>121 - UTSC:Management Co-Op Programs</t>
  </si>
  <si>
    <t>02efe5b4-9f2d-41b3-9357-0820cc3b5c54</t>
  </si>
  <si>
    <t>122</t>
  </si>
  <si>
    <t>122 - Humanities - Deeds Project</t>
  </si>
  <si>
    <t>76462ced-0268-4e93-aa91-438b7fd0ba3f</t>
  </si>
  <si>
    <t>123</t>
  </si>
  <si>
    <t>123 - UTSC:Dept-Management</t>
  </si>
  <si>
    <t>2cc71948-1ea9-4a5a-a0aa-b4c04d22b91c</t>
  </si>
  <si>
    <t>124</t>
  </si>
  <si>
    <t>124 - UTSC:Community Police</t>
  </si>
  <si>
    <t>50455d3c-dc23-4093-8265-3613598f94f1</t>
  </si>
  <si>
    <t>125</t>
  </si>
  <si>
    <t>125 - UTSC:Development &amp; Alumni Relations</t>
  </si>
  <si>
    <t>b01215fb-5b6e-4dd8-ab39-e1123897ddf7</t>
  </si>
  <si>
    <t>126</t>
  </si>
  <si>
    <t>126 - UTSC:Retail &amp; Conference Services</t>
  </si>
  <si>
    <t>e9b81f0f-ce8b-42ca-add9-325c24459a06</t>
  </si>
  <si>
    <t>127</t>
  </si>
  <si>
    <t>127 - UTSC:ACM-Leigha Lee Brown Theatre</t>
  </si>
  <si>
    <t>520b8869-9746-4106-9eb0-dac5fedef8ad</t>
  </si>
  <si>
    <t>128</t>
  </si>
  <si>
    <t>128 - UTSC:AccessAbility Services</t>
  </si>
  <si>
    <t>7d3850e3-dd2a-4c8d-b96e-b75ac04dbf7e</t>
  </si>
  <si>
    <t>129</t>
  </si>
  <si>
    <t>129 - UTM:Ofc of the Vice President &amp; Principa</t>
  </si>
  <si>
    <t>0dc92a97-f6c5-4533-b962-362a12ad5545</t>
  </si>
  <si>
    <t>130</t>
  </si>
  <si>
    <t>130 - Budget, Planning &amp; Finance</t>
  </si>
  <si>
    <t>d50ab2aa-7c1f-4880-ac54-be93c0d668ae</t>
  </si>
  <si>
    <t>131</t>
  </si>
  <si>
    <t>131 - UTM: Ofc of the Registrar</t>
  </si>
  <si>
    <t>9fe53683-f2db-4481-99b0-559b7e9401c8</t>
  </si>
  <si>
    <t>132</t>
  </si>
  <si>
    <t>132 - UTM: Ofc of Advancement</t>
  </si>
  <si>
    <t>3caf279f-c44b-40da-a8b5-151125cb6e9c</t>
  </si>
  <si>
    <t>133</t>
  </si>
  <si>
    <t>133 - UTM: Facilities, Management &amp; Planning</t>
  </si>
  <si>
    <t>da3415d2-4dd4-44c5-96bc-dd3c196c1192</t>
  </si>
  <si>
    <t>134</t>
  </si>
  <si>
    <t>134 - UTM: Library</t>
  </si>
  <si>
    <t>cd964037-ce1e-4253-85ad-54296b5dc3ee</t>
  </si>
  <si>
    <t>135</t>
  </si>
  <si>
    <t>135 - UTM: Dept of Recreation, Athl &amp; Wellness</t>
  </si>
  <si>
    <t>c2197af6-79a9-4980-ad37-cd3c7a7ba862</t>
  </si>
  <si>
    <t>136</t>
  </si>
  <si>
    <t>136 - UTM: Health &amp; Counselling Ctr.</t>
  </si>
  <si>
    <t>8b5f2760-9471-40cb-8e7f-8bf7da4e98d2</t>
  </si>
  <si>
    <t>137</t>
  </si>
  <si>
    <t>137 - UTM: Child/Family Res Ctre</t>
  </si>
  <si>
    <t>58382ebc-1f04-4ab5-b931-fa16c9dca6a7</t>
  </si>
  <si>
    <t>138</t>
  </si>
  <si>
    <t>138 - UTM:Student Housing &amp; Residence Life</t>
  </si>
  <si>
    <t>58e67399-b827-4ad6-8d2e-67a86272c6a5</t>
  </si>
  <si>
    <t>139</t>
  </si>
  <si>
    <t>139 - UTM: Career Centre</t>
  </si>
  <si>
    <t>2dd554c0-e234-4c2c-8586-ecadaa118527</t>
  </si>
  <si>
    <t>140</t>
  </si>
  <si>
    <t>140 - UTM: Academic Workshop</t>
  </si>
  <si>
    <t>51dc1dc5-e097-487a-97a6-187f1fcfd056</t>
  </si>
  <si>
    <t>141</t>
  </si>
  <si>
    <t>141 - Soc Science Division</t>
  </si>
  <si>
    <t>3553475d-c69e-4fcc-9b72-badecc942394</t>
  </si>
  <si>
    <t>142</t>
  </si>
  <si>
    <t>142 - Sciences Division</t>
  </si>
  <si>
    <t>9a96f2c4-f7a1-440c-ba65-e7a9efd20302</t>
  </si>
  <si>
    <t>143</t>
  </si>
  <si>
    <t>143 - Humanities Division</t>
  </si>
  <si>
    <t>c3feded3-25c5-4fb4-9fa1-b736161a813e</t>
  </si>
  <si>
    <t>144</t>
  </si>
  <si>
    <t>144 - UTM: Police Services</t>
  </si>
  <si>
    <t>dc8ab757-d35e-4cec-9437-f014d55d2f3c</t>
  </si>
  <si>
    <t>145</t>
  </si>
  <si>
    <t>145 - UTM: Info. &amp; Inst. Tech. Services</t>
  </si>
  <si>
    <t>60c25f5d-da9a-4a80-a891-44501ba0a777</t>
  </si>
  <si>
    <t>146</t>
  </si>
  <si>
    <t>146 - UTM: Human Resources</t>
  </si>
  <si>
    <t>3838af4e-2181-476d-89e1-d74939fd7a96</t>
  </si>
  <si>
    <t>147</t>
  </si>
  <si>
    <t>147 - UTM: Tech. Resource Centre</t>
  </si>
  <si>
    <t>ee8363f8-e452-4af3-b588-9dc9bbf98344</t>
  </si>
  <si>
    <t>148</t>
  </si>
  <si>
    <t>148 - UTM: MMPA</t>
  </si>
  <si>
    <t>e77edf77-cfbf-4619-afbe-94c2dae0e22a</t>
  </si>
  <si>
    <t>149</t>
  </si>
  <si>
    <t>149 - Sciences - Union</t>
  </si>
  <si>
    <t>6d81f85f-ff0e-4bc7-8dc1-e738177f48ec</t>
  </si>
  <si>
    <t>150</t>
  </si>
  <si>
    <t>150 - UTM: Hospitality and Ancillary Services</t>
  </si>
  <si>
    <t>de2b57de-553e-4ffc-b61d-0431ec219e4d</t>
  </si>
  <si>
    <t>151</t>
  </si>
  <si>
    <t>151 - Art Gallery</t>
  </si>
  <si>
    <t>9eec89c9-32f8-4cce-89e1-badb3a520ce3</t>
  </si>
  <si>
    <t>152</t>
  </si>
  <si>
    <t>152 - UTM: Student Services</t>
  </si>
  <si>
    <t>891ca71b-3222-49c5-a452-909707c30bd7</t>
  </si>
  <si>
    <t>153</t>
  </si>
  <si>
    <t>153 - UTM: Accessibility Services</t>
  </si>
  <si>
    <t>cbb98f49-1488-4abe-aa0f-2c1727f8b3cd</t>
  </si>
  <si>
    <t>154</t>
  </si>
  <si>
    <t>154 - MED: Ofc of the Dean</t>
  </si>
  <si>
    <t>829c4583-aa71-401f-b2e1-e1c3db517f56</t>
  </si>
  <si>
    <t>155</t>
  </si>
  <si>
    <t>155 - Ofc Vice Dean, Research &amp; Health Sci Edu</t>
  </si>
  <si>
    <t>fe134b30-e625-42d1-a8cc-f3666e2a1e94</t>
  </si>
  <si>
    <t>156</t>
  </si>
  <si>
    <t>156 - Technical Services &amp; Safe</t>
  </si>
  <si>
    <t>5e218453-d0e4-498a-86a5-65cb2f0c4007</t>
  </si>
  <si>
    <t>157</t>
  </si>
  <si>
    <t>157 - Inst of Biomat. &amp; Biomedical Engineering</t>
  </si>
  <si>
    <t>8c2b6fb9-71ed-4e23-9fd8-97d77c9af462</t>
  </si>
  <si>
    <t>158</t>
  </si>
  <si>
    <t>158 - Div of Comparative Med.</t>
  </si>
  <si>
    <t>81e4948b-54e6-4efb-bffc-669a58bad11c</t>
  </si>
  <si>
    <t>159</t>
  </si>
  <si>
    <t>159 - Wilson Centre for Research in Education</t>
  </si>
  <si>
    <t>220df8e0-ed9e-4905-b705-65c54c52cfdc</t>
  </si>
  <si>
    <t>160</t>
  </si>
  <si>
    <t>160 - Discovery Commons</t>
  </si>
  <si>
    <t>2619df9b-5a1b-40cc-9dc8-d86c2f59e301</t>
  </si>
  <si>
    <t>161</t>
  </si>
  <si>
    <t>161 - Clinical Sc Div</t>
  </si>
  <si>
    <t>0fa39d74-42b0-4d44-b3d4-5f7b5387d90e</t>
  </si>
  <si>
    <t>162</t>
  </si>
  <si>
    <t>162 - Toronto Western Research Institute</t>
  </si>
  <si>
    <t>5e107df1-33a9-4f78-98d0-cf00cd266256</t>
  </si>
  <si>
    <t>163</t>
  </si>
  <si>
    <t>163 - Hosp.Management Res. Unit</t>
  </si>
  <si>
    <t>954abea9-dd3a-43aa-a559-569f02f539c1</t>
  </si>
  <si>
    <t>164</t>
  </si>
  <si>
    <t>164 - Div of Teaching Labs</t>
  </si>
  <si>
    <t>beb2bde5-791c-477b-945d-4133df2cf551</t>
  </si>
  <si>
    <t>165</t>
  </si>
  <si>
    <t>165 - Dept of Anatomy &amp; Cell Biology</t>
  </si>
  <si>
    <t>1973fab9-ea32-424d-adb8-9911d49d3438</t>
  </si>
  <si>
    <t>166</t>
  </si>
  <si>
    <t>166 - Bant &amp; Best Dept Med Res</t>
  </si>
  <si>
    <t>1121193e-38f0-48d1-a223-efb745aa3f66</t>
  </si>
  <si>
    <t>167</t>
  </si>
  <si>
    <t>167 - Dept of Biochemistry</t>
  </si>
  <si>
    <t>d54b94ca-fbce-4212-bf76-955028cf7adb</t>
  </si>
  <si>
    <t>168</t>
  </si>
  <si>
    <t>168 - Dept of Medical Biophysics</t>
  </si>
  <si>
    <t>bf53ef39-aaeb-4326-91e3-747d52c3a5ac</t>
  </si>
  <si>
    <t>169</t>
  </si>
  <si>
    <t>169 - Dept of Molecular Genetics</t>
  </si>
  <si>
    <t>3984d103-2cdd-4b82-9e16-87ebe64eabf4</t>
  </si>
  <si>
    <t>170</t>
  </si>
  <si>
    <t>170 - History of Medicine Program</t>
  </si>
  <si>
    <t>6f8f60a0-b632-4ce1-bb57-009b2802a1ee</t>
  </si>
  <si>
    <t>171</t>
  </si>
  <si>
    <t>171 - Dept of Nutritional Sciences</t>
  </si>
  <si>
    <t>090ca9f7-8730-402e-bb32-56ab85f4ce0d</t>
  </si>
  <si>
    <t>172</t>
  </si>
  <si>
    <t>172 - Dept of Pharmacology and Toxicology</t>
  </si>
  <si>
    <t>f255e5dd-cd88-4212-8795-91c851b12488</t>
  </si>
  <si>
    <t>173</t>
  </si>
  <si>
    <t>173 - Dept of Physiology</t>
  </si>
  <si>
    <t>df8d44d3-4d5b-4731-aa02-403a2f9a2fe9</t>
  </si>
  <si>
    <t>174</t>
  </si>
  <si>
    <t>174 - Dept of Anesthesiology &amp; Pain Medicine</t>
  </si>
  <si>
    <t>85852421-fae6-449d-8507-97d078ab6c9d</t>
  </si>
  <si>
    <t>175</t>
  </si>
  <si>
    <t>175 - Div. of Biomedical Communications</t>
  </si>
  <si>
    <t>b85c5312-d9df-48b7-8a37-1b1d6bddcae2</t>
  </si>
  <si>
    <t>176</t>
  </si>
  <si>
    <t>176 - Department of Social Justice Education</t>
  </si>
  <si>
    <t>d26430d8-7e7c-4466-86f5-83ddcdfabf32</t>
  </si>
  <si>
    <t>177</t>
  </si>
  <si>
    <t>177 - Dept of Family &amp; Community Medicine</t>
  </si>
  <si>
    <t>b2c68957-caec-4de3-8447-cc836398b45f</t>
  </si>
  <si>
    <t>178</t>
  </si>
  <si>
    <t>178 - Dept of Medicine</t>
  </si>
  <si>
    <t>db018124-9135-49a9-aea1-f89b7892a454</t>
  </si>
  <si>
    <t>179</t>
  </si>
  <si>
    <t>179 - Dept of Obstetrics&amp;Gynaecology</t>
  </si>
  <si>
    <t>267db29d-d150-42d7-bf9e-d468a91411a8</t>
  </si>
  <si>
    <t>180</t>
  </si>
  <si>
    <t>180 - Dept of Ophthalmology &amp; Vision Sciences</t>
  </si>
  <si>
    <t>c9f74591-9e5c-403e-a05b-fb7fe150950f</t>
  </si>
  <si>
    <t>181</t>
  </si>
  <si>
    <t>181 - Dept of Otolaryngology - Head &amp; Neck Sur</t>
  </si>
  <si>
    <t>e390e2eb-1ee2-4e2f-a83e-a29b1e7fd416</t>
  </si>
  <si>
    <t>182</t>
  </si>
  <si>
    <t>182 - Dept of Paediatrics</t>
  </si>
  <si>
    <t>70a08fc7-40de-4c20-8d77-8d31b434e6bf</t>
  </si>
  <si>
    <t>183</t>
  </si>
  <si>
    <t>183 - Dept of Lab. Medicine &amp; Pathobiology</t>
  </si>
  <si>
    <t>34a81c6f-0932-441d-b534-fd3a8ac769a1</t>
  </si>
  <si>
    <t>184</t>
  </si>
  <si>
    <t>184 - Dept of Psychiatry</t>
  </si>
  <si>
    <t>c6077cee-3119-48a1-a041-266b27121a97</t>
  </si>
  <si>
    <t>185</t>
  </si>
  <si>
    <t>185 - Dept of Medical Imaging</t>
  </si>
  <si>
    <t>10d6d30a-c9d9-4a82-9cda-2dcf3c1d1e52</t>
  </si>
  <si>
    <t>186</t>
  </si>
  <si>
    <t>186 - Dept of Occupational Science &amp; Therapy</t>
  </si>
  <si>
    <t>ce7f2319-0a1d-476c-9378-e803e70807f2</t>
  </si>
  <si>
    <t>187</t>
  </si>
  <si>
    <t>187 - Dept of Surgery</t>
  </si>
  <si>
    <t>c35c71fb-bce7-4228-8301-4bb7f22be27e</t>
  </si>
  <si>
    <t>188</t>
  </si>
  <si>
    <t>188 - ICS - M.A. Program</t>
  </si>
  <si>
    <t>8d6ccc40-4ea7-46d1-b7ca-ea5890937ab4</t>
  </si>
  <si>
    <t>189</t>
  </si>
  <si>
    <t>189 - Inst of Health Policy, Mgmt &amp; Evaluation</t>
  </si>
  <si>
    <t>b964a26c-ce28-4cb8-9bea-8ed2a57b47d9</t>
  </si>
  <si>
    <t>190</t>
  </si>
  <si>
    <t>190 - Dalla Lana School of Public Health</t>
  </si>
  <si>
    <t>4be42dfd-e094-4c50-9146-5e63fd6d5199</t>
  </si>
  <si>
    <t>191</t>
  </si>
  <si>
    <t>191 - Gage Occup. &amp; Environ. Health Unit</t>
  </si>
  <si>
    <t>d3d0add4-d5d6-409f-86d1-11da15b7b3fb</t>
  </si>
  <si>
    <t>192</t>
  </si>
  <si>
    <t>192 - Dept of Speech-Language Pathology</t>
  </si>
  <si>
    <t>066db92a-fad0-4ac9-9c7c-42bd34bccb79</t>
  </si>
  <si>
    <t>193</t>
  </si>
  <si>
    <t>193 - Continuing Professional Development</t>
  </si>
  <si>
    <t>d8fd53c5-a3a8-4cd5-a95e-9a1a7f6ca641</t>
  </si>
  <si>
    <t>194</t>
  </si>
  <si>
    <t>194 - NCIC Epidemiology Unit</t>
  </si>
  <si>
    <t>3e3ce557-b76f-40ec-8900-c66bb1249bcd</t>
  </si>
  <si>
    <t>195</t>
  </si>
  <si>
    <t>195 - Dept of Community Health(Grad)</t>
  </si>
  <si>
    <t>63bba1b9-d42b-4af5-8bd8-2ee9b4ca8802</t>
  </si>
  <si>
    <t>196</t>
  </si>
  <si>
    <t>196 - Admissions &amp; Stud.Affairs</t>
  </si>
  <si>
    <t>05591448-23fd-4925-82d8-0baa526ce841</t>
  </si>
  <si>
    <t>197</t>
  </si>
  <si>
    <t>197 - Postgraduate Medical Education</t>
  </si>
  <si>
    <t>070066ee-ee72-40d4-b8ec-1cf4eb51326c</t>
  </si>
  <si>
    <t>198</t>
  </si>
  <si>
    <t>198 - Microscopy Imaging Laboratory</t>
  </si>
  <si>
    <t>f725c3ff-da8a-471e-b4f7-08ddef273a5d</t>
  </si>
  <si>
    <t>199</t>
  </si>
  <si>
    <t>199 - Dept of Immunology</t>
  </si>
  <si>
    <t>92b15476-433c-4400-bddb-a100190001af</t>
  </si>
  <si>
    <t>200</t>
  </si>
  <si>
    <t>200 - Inst of Medical Science</t>
  </si>
  <si>
    <t>9c119888-a59e-4fcf-bd4c-54dff1e5d382</t>
  </si>
  <si>
    <t>201</t>
  </si>
  <si>
    <t>201 - Joint Centre for Bioethics</t>
  </si>
  <si>
    <t>92d65953-bbb3-4782-8903-664c5e5194f9</t>
  </si>
  <si>
    <t>202</t>
  </si>
  <si>
    <t>202 - Oncology (Interdept.Div.)</t>
  </si>
  <si>
    <t>4a5f5e43-bb1b-4657-accb-cf89db08ed4a</t>
  </si>
  <si>
    <t>203</t>
  </si>
  <si>
    <t>203 - Clinical Epidemiology Program</t>
  </si>
  <si>
    <t>e665c03f-c190-45c1-a8b4-1b0f5239bf96</t>
  </si>
  <si>
    <t>204</t>
  </si>
  <si>
    <t>204 - Banting &amp; Best Diabetes Ctr</t>
  </si>
  <si>
    <t>bd871862-5256-471b-a809-e720b153e5ed</t>
  </si>
  <si>
    <t>205</t>
  </si>
  <si>
    <t>205 - Sioux Lookout Program</t>
  </si>
  <si>
    <t>98ec611f-908e-4317-8550-f58c74db0b10</t>
  </si>
  <si>
    <t>206</t>
  </si>
  <si>
    <t>206 - Ofc of the Dean - Faculty</t>
  </si>
  <si>
    <t>86ace13f-4bac-42c7-89c1-e52c28befd48</t>
  </si>
  <si>
    <t>207</t>
  </si>
  <si>
    <t>207 - Office of the Associate Dean, MD Program</t>
  </si>
  <si>
    <t>04c30765-93e7-4a59-b721-65bce37bed7f</t>
  </si>
  <si>
    <t>208</t>
  </si>
  <si>
    <t>208 - Tanz Ctr Res. Neurodegenerative Diseases</t>
  </si>
  <si>
    <t>c098ddc3-15c0-4141-99e2-b6b0547e8129</t>
  </si>
  <si>
    <t>209</t>
  </si>
  <si>
    <t>209 - Centre for Health Promotion</t>
  </si>
  <si>
    <t>92355124-f59d-4713-bc7b-2857e9ea36c0</t>
  </si>
  <si>
    <t>210</t>
  </si>
  <si>
    <t>210 - IMG-Ontario</t>
  </si>
  <si>
    <t>96d48858-85ca-485f-b8a5-46af217d3345</t>
  </si>
  <si>
    <t>211</t>
  </si>
  <si>
    <t>211 - Dept of Radiation Oncology</t>
  </si>
  <si>
    <t>c7f08bb1-08aa-4d92-9849-c582352644af</t>
  </si>
  <si>
    <t>212</t>
  </si>
  <si>
    <t>212 - Cardiovascular Sci. Collaborative Prog</t>
  </si>
  <si>
    <t>53054445-48a3-429a-a85f-de950cfcae7c</t>
  </si>
  <si>
    <t>213</t>
  </si>
  <si>
    <t>213 - Dept of Physical Therapy</t>
  </si>
  <si>
    <t>33ea237c-ab9b-4256-8f81-d870d8167b51</t>
  </si>
  <si>
    <t>214</t>
  </si>
  <si>
    <t>214 - Rehabilitation Sciences Institute</t>
  </si>
  <si>
    <t>d0b668e8-9131-4c9b-ab57-383caadf230e</t>
  </si>
  <si>
    <t>215</t>
  </si>
  <si>
    <t>215 - Diabetes-Sioux Lookout</t>
  </si>
  <si>
    <t>3805aa02-ffc7-4416-83c7-0abe75e5ed27</t>
  </si>
  <si>
    <t>216</t>
  </si>
  <si>
    <t>216 - MedStore</t>
  </si>
  <si>
    <t>6e87afe5-9089-45f4-864f-7f28e320b38f</t>
  </si>
  <si>
    <t>217</t>
  </si>
  <si>
    <t>217 - Ctr Res. in Women's Health</t>
  </si>
  <si>
    <t>fae5dcea-35de-4887-89ce-4658cb20c6c7</t>
  </si>
  <si>
    <t>218</t>
  </si>
  <si>
    <t>218 - APSC: Ofc of the Dean - Faculty General</t>
  </si>
  <si>
    <t>a7b58ba7-5b45-4e8e-83e4-e3438b16ef03</t>
  </si>
  <si>
    <t>219</t>
  </si>
  <si>
    <t>219 - Inst for Aerospace Studies</t>
  </si>
  <si>
    <t>8cc4fda2-438f-4123-8abf-4e7ac4c902d1</t>
  </si>
  <si>
    <t>220</t>
  </si>
  <si>
    <t>220 - Institute of Biomedical Engineering</t>
  </si>
  <si>
    <t>cd93d700-6582-43d2-8ddb-ed7081571331</t>
  </si>
  <si>
    <t>221</t>
  </si>
  <si>
    <t>221 - Div of Engineering Science</t>
  </si>
  <si>
    <t>0157d741-023b-4dca-9688-962d84c23a6f</t>
  </si>
  <si>
    <t>222</t>
  </si>
  <si>
    <t>222 - Div. of Mineral Engineering</t>
  </si>
  <si>
    <t>93216f51-31fe-41f5-b96a-70e3548db289</t>
  </si>
  <si>
    <t>223</t>
  </si>
  <si>
    <t>223 - Dept of Chemical Eng.&amp; Applied Chemistry</t>
  </si>
  <si>
    <t>f88be13b-5e5c-43fa-9118-16ca93012bea</t>
  </si>
  <si>
    <t>224</t>
  </si>
  <si>
    <t>224 - Dept of Civil and Mineral Engineering</t>
  </si>
  <si>
    <t>ba67389e-1e7e-428c-8848-3ecf3a261caa</t>
  </si>
  <si>
    <t>225</t>
  </si>
  <si>
    <t>225 - Dept of Electrical &amp; Computer Eng</t>
  </si>
  <si>
    <t>4693a9b5-9248-45ba-b7f7-0bd52f0d72ef</t>
  </si>
  <si>
    <t>226</t>
  </si>
  <si>
    <t>226 - Dept of Mechanical &amp; Industrial Eng</t>
  </si>
  <si>
    <t>e58c262f-63d8-490a-bcdf-6bfb55403ccb</t>
  </si>
  <si>
    <t>227</t>
  </si>
  <si>
    <t>227 - Dept of Materials Science &amp; Engineering</t>
  </si>
  <si>
    <t>bcc7a03a-7386-47f3-8961-b16d436ee683</t>
  </si>
  <si>
    <t>228</t>
  </si>
  <si>
    <t>228 - APSC Admin. Units</t>
  </si>
  <si>
    <t>d07b33cf-c886-4aea-a408-c1fc0a6133fb</t>
  </si>
  <si>
    <t>229</t>
  </si>
  <si>
    <t>229 - Engineering Computing Facility</t>
  </si>
  <si>
    <t>4740fb5d-8db1-497c-9696-fef80be6f9c1</t>
  </si>
  <si>
    <t>230</t>
  </si>
  <si>
    <t>230 - Ctr Hydrogen &amp; Electroch. Studies</t>
  </si>
  <si>
    <t>c8e2b61a-a633-4aa1-b920-cf276bf3648f</t>
  </si>
  <si>
    <t>231</t>
  </si>
  <si>
    <t>231 - Jnt Prog In Transportation</t>
  </si>
  <si>
    <t>80fbdcc4-b069-4822-81b5-eb3a5cf2f4c0</t>
  </si>
  <si>
    <t>232</t>
  </si>
  <si>
    <t>232 - Cross-Disciplinary Programs</t>
  </si>
  <si>
    <t>c2326bdb-29ba-4328-b659-655420028949</t>
  </si>
  <si>
    <t>233</t>
  </si>
  <si>
    <t>233 - Nancy's Day Care</t>
  </si>
  <si>
    <t>67e6a813-3fd3-4c18-b269-49472ded7d9d</t>
  </si>
  <si>
    <t>234</t>
  </si>
  <si>
    <t>234 - OISE:Ofc of the Dean</t>
  </si>
  <si>
    <t>56ea80e8-6b0f-4c0e-a9c2-037cf76aaeef</t>
  </si>
  <si>
    <t>235</t>
  </si>
  <si>
    <t>235 - Joseph L. Rotman School of Management</t>
  </si>
  <si>
    <t>76f4aa14-db3e-4299-baee-a6324df3fd4e</t>
  </si>
  <si>
    <t>236</t>
  </si>
  <si>
    <t>236 - Exec Programs &amp; Develop</t>
  </si>
  <si>
    <t>f42f959c-04f2-4cf6-85c3-f1f413c0ab2b</t>
  </si>
  <si>
    <t>237</t>
  </si>
  <si>
    <t>237 - Ctr for Comparative Literature</t>
  </si>
  <si>
    <t>3f1f35ac-ff80-431c-bdb1-212903549974</t>
  </si>
  <si>
    <t>238</t>
  </si>
  <si>
    <t>238 - Ctr of Criminology</t>
  </si>
  <si>
    <t>044ef00a-38c8-46fb-a2ac-aa60e0de45bd</t>
  </si>
  <si>
    <t>239</t>
  </si>
  <si>
    <t>239 - Centre for Drama, Theatre, Performance</t>
  </si>
  <si>
    <t>a07e73cd-e1e7-4f32-88c8-46fe1a07855e</t>
  </si>
  <si>
    <t>240</t>
  </si>
  <si>
    <t>240 - Inst for Environmental Studies</t>
  </si>
  <si>
    <t>c603e29d-9df5-4a85-86fc-edfb2ea22964</t>
  </si>
  <si>
    <t>241</t>
  </si>
  <si>
    <t>241 - Ctr for Industrial Relations</t>
  </si>
  <si>
    <t>4ecb8844-74a7-4a34-b306-2a93c49145ca</t>
  </si>
  <si>
    <t>242</t>
  </si>
  <si>
    <t>242 - Ctr for International Studies</t>
  </si>
  <si>
    <t>dd7b373a-60a5-46e6-b393-d5d3aea216cf</t>
  </si>
  <si>
    <t>243</t>
  </si>
  <si>
    <t>243 - Inst of Medical Science</t>
  </si>
  <si>
    <t>2515d7d8-da3d-41bd-a19e-2d76aa6e36d4</t>
  </si>
  <si>
    <t>244</t>
  </si>
  <si>
    <t>244 - Ctr for Medieval Studies</t>
  </si>
  <si>
    <t>3d8a156a-ca50-4884-97ab-ba7bc1e9991b</t>
  </si>
  <si>
    <t>245</t>
  </si>
  <si>
    <t>245 - Inst for Policy Analysis</t>
  </si>
  <si>
    <t>50c0473f-f875-491d-8345-d22e102e8dce</t>
  </si>
  <si>
    <t>246</t>
  </si>
  <si>
    <t>246 - Ctr for Urban &amp; Community Studies</t>
  </si>
  <si>
    <t>1fb5e92b-f942-4866-8595-df9085a37b04</t>
  </si>
  <si>
    <t>247</t>
  </si>
  <si>
    <t>247 - Ctr for European, Russian&amp;Eurasian Stds</t>
  </si>
  <si>
    <t>e4632bc1-aba9-4737-8ff3-5de32497ae53</t>
  </si>
  <si>
    <t>248</t>
  </si>
  <si>
    <t>248 - Inst for Hist &amp; Phil of Sci &amp; Tech</t>
  </si>
  <si>
    <t>cd664db6-a6a0-40d5-b846-263eed1f84f7</t>
  </si>
  <si>
    <t>249</t>
  </si>
  <si>
    <t>249 - Ctr for South Asian Studies</t>
  </si>
  <si>
    <t>18972475-b4ce-4c11-9cc9-3f854a93983c</t>
  </si>
  <si>
    <t>250</t>
  </si>
  <si>
    <t>250 - McLuhan Prog Culture &amp; Tech</t>
  </si>
  <si>
    <t>393be027-f364-41af-92c1-f774fffcfef1</t>
  </si>
  <si>
    <t>251</t>
  </si>
  <si>
    <t>251 - Can. Inst for Theoretical Astrophysics</t>
  </si>
  <si>
    <t>ba7101b5-372e-4bdc-a029-7346204843a3</t>
  </si>
  <si>
    <t>252</t>
  </si>
  <si>
    <t>252 - Museum Studies Program</t>
  </si>
  <si>
    <t>5e312a82-f960-4bf3-a41d-93d99dc70da9</t>
  </si>
  <si>
    <t>253</t>
  </si>
  <si>
    <t>253 - Institute for Life Course &amp; Aging</t>
  </si>
  <si>
    <t>e56b48af-fa78-4f19-9fd1-9c1932967bbe</t>
  </si>
  <si>
    <t>254</t>
  </si>
  <si>
    <t>254 - Asia Pacific Studies</t>
  </si>
  <si>
    <t>a34d6262-0179-413f-9923-fecee1808451</t>
  </si>
  <si>
    <t>255</t>
  </si>
  <si>
    <t>255 - Women's Studies Collab Program</t>
  </si>
  <si>
    <t>a88ef465-ec55-4075-8a78-44f22ce66022</t>
  </si>
  <si>
    <t>256</t>
  </si>
  <si>
    <t>256 - Ofc of Chief Librarian</t>
  </si>
  <si>
    <t>f4f2424a-0536-476e-becb-dcf188937327</t>
  </si>
  <si>
    <t>257</t>
  </si>
  <si>
    <t>257 - Collect Preservation Dept</t>
  </si>
  <si>
    <t>48e5b8f3-c605-4189-8787-5d867fb7413b</t>
  </si>
  <si>
    <t>258</t>
  </si>
  <si>
    <t>258 - Collection Development Dep</t>
  </si>
  <si>
    <t>230df437-efc2-40ed-88ff-4885efa754a1</t>
  </si>
  <si>
    <t>259</t>
  </si>
  <si>
    <t>259 - Access &amp; Information Serv.</t>
  </si>
  <si>
    <t>44aa8ee5-f4a3-443e-85f5-03986d27e00d</t>
  </si>
  <si>
    <t>260</t>
  </si>
  <si>
    <t>260 - Reference Department</t>
  </si>
  <si>
    <t>e85ee684-f8cd-4cce-9322-884a0b9270ad</t>
  </si>
  <si>
    <t>261</t>
  </si>
  <si>
    <t>261 - Gerstein Science Info. Centre</t>
  </si>
  <si>
    <t>59cd6d00-23a9-4c8e-a149-8249ba0378b3</t>
  </si>
  <si>
    <t>262</t>
  </si>
  <si>
    <t>262 - Finance and Administration</t>
  </si>
  <si>
    <t>f39810ed-0763-40d6-b727-78eb89aa52c7</t>
  </si>
  <si>
    <t>263</t>
  </si>
  <si>
    <t>263 - Metadata Services</t>
  </si>
  <si>
    <t>41fd5771-338b-4b96-82ae-33d2d5f7be3f</t>
  </si>
  <si>
    <t>264</t>
  </si>
  <si>
    <t>264 - Rare Books &amp; Spec Collect</t>
  </si>
  <si>
    <t>bc880a98-5985-410a-baf3-3bd6a677365b</t>
  </si>
  <si>
    <t>265</t>
  </si>
  <si>
    <t>265 - Archives</t>
  </si>
  <si>
    <t>fe389c38-14cc-40f9-b6c5-d09811855ac4</t>
  </si>
  <si>
    <t>266</t>
  </si>
  <si>
    <t>266 - Special Projects</t>
  </si>
  <si>
    <t>39976647-8ba8-48d9-8ef7-aadf69fd47eb</t>
  </si>
  <si>
    <t>267</t>
  </si>
  <si>
    <t>267 - East Asian Library</t>
  </si>
  <si>
    <t>1de7e731-a401-4adc-bab0-65ba82202bf9</t>
  </si>
  <si>
    <t>268</t>
  </si>
  <si>
    <t>268 - Engineering Library</t>
  </si>
  <si>
    <t>32b8a750-fbca-454c-a4d5-8d9dba839a51</t>
  </si>
  <si>
    <t>269</t>
  </si>
  <si>
    <t>269 - Earth Sciences Library</t>
  </si>
  <si>
    <t>982e0b24-154e-4a62-a740-5a7624e70654</t>
  </si>
  <si>
    <t>270</t>
  </si>
  <si>
    <t>270 - Health Sc. Info Consortium</t>
  </si>
  <si>
    <t>e128103e-2778-446b-bbb8-8e35b3baf966</t>
  </si>
  <si>
    <t>271</t>
  </si>
  <si>
    <t>271 - Info. Technology Service</t>
  </si>
  <si>
    <t>1ef528b6-5dbe-4f6f-a680-4581cfce6ce9</t>
  </si>
  <si>
    <t>272</t>
  </si>
  <si>
    <t>272 - Media Commons</t>
  </si>
  <si>
    <t>324582cb-f49e-44c6-ab66-009cf19d4505</t>
  </si>
  <si>
    <t>273</t>
  </si>
  <si>
    <t>273 - Resource Sharing Dept</t>
  </si>
  <si>
    <t>5a904859-2be4-4ab1-9d64-416b07419875</t>
  </si>
  <si>
    <t>274</t>
  </si>
  <si>
    <t>274 - Data Map &amp; Govt. Info Service</t>
  </si>
  <si>
    <t>01103458-4297-4ec3-b10d-f296b7ee5329</t>
  </si>
  <si>
    <t>275</t>
  </si>
  <si>
    <t>275 - Information Commons</t>
  </si>
  <si>
    <t>9ee64907-987f-4b30-bb31-77efbaf5c995</t>
  </si>
  <si>
    <t>276</t>
  </si>
  <si>
    <t>276 - Transitional Year Program</t>
  </si>
  <si>
    <t>0685c342-51b4-4452-ac28-57ff3f777866</t>
  </si>
  <si>
    <t>277</t>
  </si>
  <si>
    <t>277 - Ofc of Vice Pres. &amp; Provost</t>
  </si>
  <si>
    <t>394a4fe3-fecf-4f3f-bc93-6a568de2b13e</t>
  </si>
  <si>
    <t>278</t>
  </si>
  <si>
    <t>278 - Enterprise Infrastructure Solutions</t>
  </si>
  <si>
    <t>3bd7a402-898f-4f8b-b435-58b57681c17b</t>
  </si>
  <si>
    <t>279</t>
  </si>
  <si>
    <t>279 - Accessibility Services</t>
  </si>
  <si>
    <t>17a55a38-30eb-4382-a04a-610b49ad9bac</t>
  </si>
  <si>
    <t>280</t>
  </si>
  <si>
    <t>280 - Ofc of Student Life</t>
  </si>
  <si>
    <t>806af47f-c63e-4241-b30b-847e36528d64</t>
  </si>
  <si>
    <t>281</t>
  </si>
  <si>
    <t>281 - Career Centre</t>
  </si>
  <si>
    <t>3e3f7494-369f-4671-80dc-97fc813a4adb</t>
  </si>
  <si>
    <t>282</t>
  </si>
  <si>
    <t>282 - Housing Service</t>
  </si>
  <si>
    <t>8b12d1ba-a08e-4439-a673-2c9ae182e4a2</t>
  </si>
  <si>
    <t>283</t>
  </si>
  <si>
    <t>283 - SL: Academic Success</t>
  </si>
  <si>
    <t>0202a985-20b0-472b-837d-2180c3c5c65e</t>
  </si>
  <si>
    <t>284</t>
  </si>
  <si>
    <t>284 - Centre for International Experience</t>
  </si>
  <si>
    <t>07c0f541-5511-4822-a450-dc3adc920d78</t>
  </si>
  <si>
    <t>285</t>
  </si>
  <si>
    <t>285 - Health Service</t>
  </si>
  <si>
    <t>3ee4d881-e5a8-4e68-8961-ef7709677568</t>
  </si>
  <si>
    <t>286</t>
  </si>
  <si>
    <t>286 - Family Care Office</t>
  </si>
  <si>
    <t>90396a3e-89ac-4fb8-9b3d-cddd559a20e7</t>
  </si>
  <si>
    <t>287</t>
  </si>
  <si>
    <t>287 - Counselling &amp; Psychological Services</t>
  </si>
  <si>
    <t>d7f5668b-2306-4398-b98d-042f43731431</t>
  </si>
  <si>
    <t>288</t>
  </si>
  <si>
    <t>288 - UT Computing</t>
  </si>
  <si>
    <t>8296c8c3-6bee-4e9d-b112-5c632442f83d</t>
  </si>
  <si>
    <t>289</t>
  </si>
  <si>
    <t>289 - Aboriginal Student Service</t>
  </si>
  <si>
    <t>cb7ebfaf-74a7-42d5-be64-9f3cbb47fbdf</t>
  </si>
  <si>
    <t>290</t>
  </si>
  <si>
    <t>290 - Telecommunication Services</t>
  </si>
  <si>
    <t>6f563960-0743-48ab-a5cd-174d0c2cfb49</t>
  </si>
  <si>
    <t>291</t>
  </si>
  <si>
    <t>291 - Planning &amp; Budget Office</t>
  </si>
  <si>
    <t>f3548016-fd0d-4779-9a86-16a1d71acb30</t>
  </si>
  <si>
    <t>292</t>
  </si>
  <si>
    <t>292 - Enrolment Services</t>
  </si>
  <si>
    <t>b094b6c2-8b2a-43e2-b6a9-a9c60db3b3b7</t>
  </si>
  <si>
    <t>293</t>
  </si>
  <si>
    <t>293 - Learning Space Management</t>
  </si>
  <si>
    <t>a87b832d-03d3-42f0-a971-28b64600e4dd</t>
  </si>
  <si>
    <t>294</t>
  </si>
  <si>
    <t>294 - Hart House Theatre</t>
  </si>
  <si>
    <t>07e9e28c-9ac5-4fa7-babd-613757536fa0</t>
  </si>
  <si>
    <t>295</t>
  </si>
  <si>
    <t>295 - Ofc of Convocation</t>
  </si>
  <si>
    <t>bb02516c-3a41-484d-b92c-2790fb715e35</t>
  </si>
  <si>
    <t>296</t>
  </si>
  <si>
    <t>296 - Business Operations &amp; Administration</t>
  </si>
  <si>
    <t>c0248b2f-41a9-43d8-bf62-568bad577f71</t>
  </si>
  <si>
    <t>297</t>
  </si>
  <si>
    <t>297 - VP, People Strategy, Equity &amp; Culture</t>
  </si>
  <si>
    <t>580f5d2b-1068-4d7d-8ad8-23121517fc03</t>
  </si>
  <si>
    <t>298</t>
  </si>
  <si>
    <t>298 - People Strategy, Equity &amp; Culture</t>
  </si>
  <si>
    <t>d790cb12-07b5-4ad3-add0-13b117c89d99</t>
  </si>
  <si>
    <t>299</t>
  </si>
  <si>
    <t>299 - Environmental Hlth&amp;Safety</t>
  </si>
  <si>
    <t>435ee188-eb98-4171-9bc8-9607d2d52857</t>
  </si>
  <si>
    <t>300</t>
  </si>
  <si>
    <t>300 - Labour Relations</t>
  </si>
  <si>
    <t>ec11e577-85e9-4fdf-9b43-00f8ae0923a9</t>
  </si>
  <si>
    <t>301</t>
  </si>
  <si>
    <t>301 - Enterprise Apps &amp; Solutions Integration</t>
  </si>
  <si>
    <t>bf3df817-c877-4226-8be5-59fef2402f70</t>
  </si>
  <si>
    <t>302</t>
  </si>
  <si>
    <t>302 - Asst V-P Facilities &amp; Services</t>
  </si>
  <si>
    <t>0f423edb-2c38-42e0-bd29-fcd68c2edbdf</t>
  </si>
  <si>
    <t>303</t>
  </si>
  <si>
    <t>303 - Conference Services</t>
  </si>
  <si>
    <t>913f9e8a-9cc5-4373-a1ef-f3adbd81518b</t>
  </si>
  <si>
    <t>304</t>
  </si>
  <si>
    <t>304 - Ancillary Services</t>
  </si>
  <si>
    <t>d7196f0f-cbaa-482e-97ac-5e49c2425dc1</t>
  </si>
  <si>
    <t>305</t>
  </si>
  <si>
    <t>305 - Campus Mail Services</t>
  </si>
  <si>
    <t>0a96a539-169a-4766-8b74-2f6d22b5e0ff</t>
  </si>
  <si>
    <t>306</t>
  </si>
  <si>
    <t>306 - Guidance Centre</t>
  </si>
  <si>
    <t>e623a5a3-8daa-4832-918c-d3a533c81d1c</t>
  </si>
  <si>
    <t>307</t>
  </si>
  <si>
    <t>307 - Admin&amp;Gen Serv-12</t>
  </si>
  <si>
    <t>5319b53a-9988-4651-b43c-ef7853a93d2e</t>
  </si>
  <si>
    <t>308</t>
  </si>
  <si>
    <t>308 - Prop Mgmt Design&amp;Constr-09</t>
  </si>
  <si>
    <t>5a495484-0a56-48ac-b128-75886773b316</t>
  </si>
  <si>
    <t>309</t>
  </si>
  <si>
    <t>309 - Prop Mgmt Design&amp;Constr-11</t>
  </si>
  <si>
    <t>ab115295-7741-49a2-aa8e-cd55d572d68c</t>
  </si>
  <si>
    <t>310</t>
  </si>
  <si>
    <t>310 - F.&amp;S. Utilities -05</t>
  </si>
  <si>
    <t>2d61ae64-0c04-4846-a9e6-00b86616736c</t>
  </si>
  <si>
    <t>311</t>
  </si>
  <si>
    <t>311 - F.&amp;S. Utilities -06</t>
  </si>
  <si>
    <t>9e1776fb-8613-48a3-a8db-3ed85d73242f</t>
  </si>
  <si>
    <t>312</t>
  </si>
  <si>
    <t>312 - Campus Safety</t>
  </si>
  <si>
    <t>bfc8b6f5-390a-4a00-b8e5-d3321d7f45e3</t>
  </si>
  <si>
    <t>313</t>
  </si>
  <si>
    <t>313 - Campus Safety-Admin</t>
  </si>
  <si>
    <t>835a5705-9e34-44bb-ab69-0d1f29a0997b</t>
  </si>
  <si>
    <t>314</t>
  </si>
  <si>
    <t>314 - F.&amp;S. Bldgs &amp; Grounds -01</t>
  </si>
  <si>
    <t>5667a91e-327d-461a-a209-3ef377331a7b</t>
  </si>
  <si>
    <t>315</t>
  </si>
  <si>
    <t>315 - F.&amp;S. Bldgs &amp; Grounds -02</t>
  </si>
  <si>
    <t>c4038182-5335-4e05-9f74-f6e33934e2ab</t>
  </si>
  <si>
    <t>316</t>
  </si>
  <si>
    <t>316 - F.&amp;S. Bldgs &amp; Grounds -03</t>
  </si>
  <si>
    <t>6a220f67-e0fd-49e9-a14c-be6f987118de</t>
  </si>
  <si>
    <t>317</t>
  </si>
  <si>
    <t>317 - F.&amp;S. Bldgs &amp; Grounds -04</t>
  </si>
  <si>
    <t>0d3b91a2-9424-4adc-867b-f431702eeba3</t>
  </si>
  <si>
    <t>318</t>
  </si>
  <si>
    <t>318 - Residences</t>
  </si>
  <si>
    <t>1efd382f-46e9-4ef4-8385-1cb2cd33434b</t>
  </si>
  <si>
    <t>319</t>
  </si>
  <si>
    <t>319 - Food Services</t>
  </si>
  <si>
    <t>07c450af-e60a-4493-a985-37e7faacdfb3</t>
  </si>
  <si>
    <t>320</t>
  </si>
  <si>
    <t>320 - Beverage Services</t>
  </si>
  <si>
    <t>a331e7d3-9432-4855-ad3d-4caa861cab9a</t>
  </si>
  <si>
    <t>321</t>
  </si>
  <si>
    <t>321 - Transportation Services</t>
  </si>
  <si>
    <t>dae76347-ece8-4791-aadf-6adc5fd4b28f</t>
  </si>
  <si>
    <t>322</t>
  </si>
  <si>
    <t>322 - General University</t>
  </si>
  <si>
    <t>e0f61397-2032-4fec-a756-f859b6bcba0c</t>
  </si>
  <si>
    <t>323</t>
  </si>
  <si>
    <t>323 - UTEMP</t>
  </si>
  <si>
    <t>58e13bf7-ebbd-417b-b26b-cf941740b2a3</t>
  </si>
  <si>
    <t>324</t>
  </si>
  <si>
    <t>324 - Advancement Services</t>
  </si>
  <si>
    <t>92231d92-29e5-4073-b3a6-4c64aeb12521</t>
  </si>
  <si>
    <t>325</t>
  </si>
  <si>
    <t>325 - LTD &amp; Special Cases Dept</t>
  </si>
  <si>
    <t>9700cb2a-cdda-4b32-9482-46540f8d8b9b</t>
  </si>
  <si>
    <t>326</t>
  </si>
  <si>
    <t>326 - Ofc of Vice Pres, Research &amp; Innovation</t>
  </si>
  <si>
    <t>c83b2007-33ed-49cc-bc20-8f9e6daef38a</t>
  </si>
  <si>
    <t>327</t>
  </si>
  <si>
    <t>327 - Research Services Office</t>
  </si>
  <si>
    <t>905f767e-b539-4edd-b975-d6aebd360220</t>
  </si>
  <si>
    <t>328</t>
  </si>
  <si>
    <t>328 - Innovations &amp; Partnerships Office</t>
  </si>
  <si>
    <t>ab384a53-71c0-4adb-98d2-bb27519382b0</t>
  </si>
  <si>
    <t>329</t>
  </si>
  <si>
    <t>329 - Ofc of Chief Financial Officer</t>
  </si>
  <si>
    <t>5ec95af8-39ac-4e76-9e14-6cc7e94b6af3</t>
  </si>
  <si>
    <t>330</t>
  </si>
  <si>
    <t>330 - Financial Advisory Services &amp; Training</t>
  </si>
  <si>
    <t>d314de72-7f7b-453f-9707-0bb54e93f3c8</t>
  </si>
  <si>
    <t>331</t>
  </si>
  <si>
    <t>331 - Ofc Service-Comp Ofc</t>
  </si>
  <si>
    <t>86867842-4337-47ac-907a-a29afbb300ce</t>
  </si>
  <si>
    <t>332</t>
  </si>
  <si>
    <t>332 - Accounting-Comptroller Ofc</t>
  </si>
  <si>
    <t>bf362aae-b289-4a66-89f5-fd2c068b0135</t>
  </si>
  <si>
    <t>333</t>
  </si>
  <si>
    <t>333 - Student Accounts</t>
  </si>
  <si>
    <t>86cfbbfb-6699-4cf7-bee5-060287e1f944</t>
  </si>
  <si>
    <t>334</t>
  </si>
  <si>
    <t>334 - Payroll-Comptroller Ofc</t>
  </si>
  <si>
    <t>f2192a70-8194-4136-94e0-d4f1f313e0ce</t>
  </si>
  <si>
    <t>335</t>
  </si>
  <si>
    <t>335 - Procurement Services</t>
  </si>
  <si>
    <t>e7a49548-1ddf-4110-b750-f126ea62fced</t>
  </si>
  <si>
    <t>336</t>
  </si>
  <si>
    <t>336 - Treasury Department</t>
  </si>
  <si>
    <t>5d331a4a-c640-4d2e-a968-e7f0a03bdea9</t>
  </si>
  <si>
    <t>337</t>
  </si>
  <si>
    <t>337 - Risk Management and Insurance Dept</t>
  </si>
  <si>
    <t>f2f9d82b-a6d5-4b84-b440-faf63e29aef9</t>
  </si>
  <si>
    <t>338</t>
  </si>
  <si>
    <t>338 - University Development</t>
  </si>
  <si>
    <t>38d0e611-32a0-415f-ab8b-531bcb707d58</t>
  </si>
  <si>
    <t>339</t>
  </si>
  <si>
    <t>339 - Dept of Public Affairs</t>
  </si>
  <si>
    <t>ffefe697-3563-438e-a399-f66fed0cef02</t>
  </si>
  <si>
    <t>340</t>
  </si>
  <si>
    <t>340 - Ofc of Vice Pres Div of Univ Advancement</t>
  </si>
  <si>
    <t>20141442-dbbc-4b41-9ef3-0e0934d1d1af</t>
  </si>
  <si>
    <t>341</t>
  </si>
  <si>
    <t>341 - Alumni Relations</t>
  </si>
  <si>
    <t>45b515c3-9fc3-465e-a3f7-71b5229815ea</t>
  </si>
  <si>
    <t>342</t>
  </si>
  <si>
    <t>342 - Divisional Relations</t>
  </si>
  <si>
    <t>4e10e55a-2818-4d8b-b040-fb38c166217a</t>
  </si>
  <si>
    <t>343</t>
  </si>
  <si>
    <t>343 - Campaign and Marketing</t>
  </si>
  <si>
    <t>bca6ccf6-1581-4530-be3f-28fde5f1b1c4</t>
  </si>
  <si>
    <t>344</t>
  </si>
  <si>
    <t>344 - Dev.Info System (DIS)</t>
  </si>
  <si>
    <t>7727174b-cae6-498e-9710-5f052dc32e41</t>
  </si>
  <si>
    <t>345</t>
  </si>
  <si>
    <t>345 - Campaign-Rf</t>
  </si>
  <si>
    <t>4ec55901-227f-4a79-9804-c410a2c604fe</t>
  </si>
  <si>
    <t>346</t>
  </si>
  <si>
    <t>346 - International Student Exchange Ofc</t>
  </si>
  <si>
    <t>08d482af-5ebe-4ed0-b783-c9d89d6ac7f4</t>
  </si>
  <si>
    <t>347</t>
  </si>
  <si>
    <t>347 - Innovations Foundation</t>
  </si>
  <si>
    <t>88c108e9-0823-41f3-ada4-679b1f8eeecd</t>
  </si>
  <si>
    <t>348</t>
  </si>
  <si>
    <t>348 - Canadian Inst Adv Research</t>
  </si>
  <si>
    <t>1f065156-fd0e-454a-9c42-8e2b13547a1c</t>
  </si>
  <si>
    <t>349</t>
  </si>
  <si>
    <t>349 - Info Tech Research Centre</t>
  </si>
  <si>
    <t>c80e2c74-877b-40c6-9c1d-49a7e5c36d08</t>
  </si>
  <si>
    <t>350</t>
  </si>
  <si>
    <t>350 - The Fields Institute</t>
  </si>
  <si>
    <t>67fb9616-abd1-48b9-8324-504ee858de77</t>
  </si>
  <si>
    <t>351</t>
  </si>
  <si>
    <t>351 - M Fletcher Day Care Ctr</t>
  </si>
  <si>
    <t>7d0cc34a-5099-4afd-935c-d98d3e743be1</t>
  </si>
  <si>
    <t>352</t>
  </si>
  <si>
    <t>352 - N'Sheemaehn Child Care Ctr</t>
  </si>
  <si>
    <t>6a7a0eec-7891-4fe4-bf51-6f5779944f16</t>
  </si>
  <si>
    <t>353</t>
  </si>
  <si>
    <t>353 - Kidspace</t>
  </si>
  <si>
    <t>2fe338ee-0264-4dce-bb3b-9a83cc29e1ce</t>
  </si>
  <si>
    <t>354</t>
  </si>
  <si>
    <t>354 - Research Oversight &amp; Compliance Office</t>
  </si>
  <si>
    <t>5336a05e-a1ed-4a65-a39f-b31f4ed1ece4</t>
  </si>
  <si>
    <t>355</t>
  </si>
  <si>
    <t>355 - Ofc of Vice-Dean Education</t>
  </si>
  <si>
    <t>29763291-822e-42c3-a170-c0953e0671c7</t>
  </si>
  <si>
    <t>356</t>
  </si>
  <si>
    <t>356 - Dept of Leadership, Higher &amp; Adult Educ.</t>
  </si>
  <si>
    <t>1b8465fe-78ad-4ff0-a5e4-31a4217db50e</t>
  </si>
  <si>
    <t>357</t>
  </si>
  <si>
    <t>357 - MD/PhD Program</t>
  </si>
  <si>
    <t>9ab11306-616d-4add-b1b9-edbba4e2ca8f</t>
  </si>
  <si>
    <t>358</t>
  </si>
  <si>
    <t>358 - Ofc of the Dean</t>
  </si>
  <si>
    <t>6c12769b-b192-462f-8f4b-7c3826ef01e1</t>
  </si>
  <si>
    <t>359</t>
  </si>
  <si>
    <t>359 - Professional Experience Year</t>
  </si>
  <si>
    <t>a9386bcd-8f4b-43af-93db-541005e7758c</t>
  </si>
  <si>
    <t>360</t>
  </si>
  <si>
    <t>360 - Engineering Communication Program</t>
  </si>
  <si>
    <t>983e1cb3-e1e1-4bf3-83ee-774bc0c4ad43</t>
  </si>
  <si>
    <t>361</t>
  </si>
  <si>
    <t>361 - Professional Development Ctr</t>
  </si>
  <si>
    <t>e4cbf833-cb7c-4570-95e5-d51fd7bd69fb</t>
  </si>
  <si>
    <t>362</t>
  </si>
  <si>
    <t>362 - Development Alumni Liaison</t>
  </si>
  <si>
    <t>cf858859-b3a7-4499-91f3-528b63950dd8</t>
  </si>
  <si>
    <t>363</t>
  </si>
  <si>
    <t>363 - Ofc of Vice-Provost, Students</t>
  </si>
  <si>
    <t>1954c66d-142c-4b38-9056-a55daf093616</t>
  </si>
  <si>
    <t>364</t>
  </si>
  <si>
    <t>364 - Dept of Adult Educ. &amp; Couns. Psychology</t>
  </si>
  <si>
    <t>2079eace-260a-43cb-8ed1-d2ea9a742f19</t>
  </si>
  <si>
    <t>365</t>
  </si>
  <si>
    <t>365 - Dept of Curriculum, Teaching &amp; Learning</t>
  </si>
  <si>
    <t>1f1373b1-60d8-4bbe-80fc-920b65c269af</t>
  </si>
  <si>
    <t>366</t>
  </si>
  <si>
    <t>366 - Dept. of Appld Psychology &amp; Human Devt.</t>
  </si>
  <si>
    <t>c4df04e8-7fcd-4b84-86aa-6801823d9148</t>
  </si>
  <si>
    <t>367</t>
  </si>
  <si>
    <t>367 - Records of Early English Drama</t>
  </si>
  <si>
    <t>1e489d56-cbd7-4bfe-9b3c-55be7b7322c4</t>
  </si>
  <si>
    <t>368</t>
  </si>
  <si>
    <t>368 - Dictionary of Canadian Biography</t>
  </si>
  <si>
    <t>fc3bee04-210f-49db-846b-a2c0b09915c0</t>
  </si>
  <si>
    <t>369</t>
  </si>
  <si>
    <t>369 - Ofc of the Chief Administrative Officer</t>
  </si>
  <si>
    <t>eccd9f54-ab23-4204-bed2-87a17471be96</t>
  </si>
  <si>
    <t>370</t>
  </si>
  <si>
    <t>370 - Office of the Registrar and Student Serv</t>
  </si>
  <si>
    <t>19652f59-00ae-434b-bed8-a81d42c739e6</t>
  </si>
  <si>
    <t>371</t>
  </si>
  <si>
    <t>371 - OISE Facilities &amp; Services</t>
  </si>
  <si>
    <t>20e9300f-62f3-4261-a95b-359a8ede3672</t>
  </si>
  <si>
    <t>372</t>
  </si>
  <si>
    <t>372 - Student Services</t>
  </si>
  <si>
    <t>7e7a2d42-e667-41f5-bcb5-4cd5f6ebfb49</t>
  </si>
  <si>
    <t>373</t>
  </si>
  <si>
    <t>373 - ICS - Lab School</t>
  </si>
  <si>
    <t>8317c082-a259-466e-a5ea-de1b70bdebb7</t>
  </si>
  <si>
    <t>374</t>
  </si>
  <si>
    <t>374 - Institute of Human Development</t>
  </si>
  <si>
    <t>716b77c5-bb9b-4c19-a7a4-ef2be9825b81</t>
  </si>
  <si>
    <t>375</t>
  </si>
  <si>
    <t>375 - Elementary</t>
  </si>
  <si>
    <t>b9359c07-bb8e-4d28-959e-95167dc5fe9f</t>
  </si>
  <si>
    <t>376</t>
  </si>
  <si>
    <t>376 - Secondary</t>
  </si>
  <si>
    <t>40d244c1-e75a-4690-b708-508b926b6820</t>
  </si>
  <si>
    <t>377</t>
  </si>
  <si>
    <t>377 - School/Univrsity Partnership Office</t>
  </si>
  <si>
    <t>2eee0bc8-2313-45d4-8932-cc357394ad37</t>
  </si>
  <si>
    <t>378</t>
  </si>
  <si>
    <t>378 - Centre Women's Studies Ed.</t>
  </si>
  <si>
    <t>1233c4ba-1700-4570-8623-a180d7f1b8b6</t>
  </si>
  <si>
    <t>379</t>
  </si>
  <si>
    <t>379 - Field Divisions</t>
  </si>
  <si>
    <t>80fc8c8c-1f9b-4377-a218-731e56aec500</t>
  </si>
  <si>
    <t>380</t>
  </si>
  <si>
    <t>380 - Learning Consortium</t>
  </si>
  <si>
    <t>f3e51f4d-f75a-4292-a1ac-84b82cbb6bf4</t>
  </si>
  <si>
    <t>381</t>
  </si>
  <si>
    <t>381 - Continuing Education</t>
  </si>
  <si>
    <t>a2bce349-fb05-4cc5-af58-3dc79607bd17</t>
  </si>
  <si>
    <t>382</t>
  </si>
  <si>
    <t>382 - Education Commons</t>
  </si>
  <si>
    <t>d5378e07-11da-4eb7-8059-5b08897315e1</t>
  </si>
  <si>
    <t>383</t>
  </si>
  <si>
    <t>383 - University of Toronto Schools</t>
  </si>
  <si>
    <t>44e93adf-14be-413b-a316-08451fd2abe6</t>
  </si>
  <si>
    <t>384</t>
  </si>
  <si>
    <t>384 - UTS-Development</t>
  </si>
  <si>
    <t>1db86f4a-4833-4d74-826d-42b60abf540b</t>
  </si>
  <si>
    <t>385</t>
  </si>
  <si>
    <t>385 - Initial Teacher Education Program</t>
  </si>
  <si>
    <t>2c7381f8-ef93-41af-ab17-9dcacd34ab44</t>
  </si>
  <si>
    <t>386</t>
  </si>
  <si>
    <t>386 - Protein Engin.Network of Ctrs of Excllnc</t>
  </si>
  <si>
    <t>ffcc9d6e-2ae5-45e5-aa4d-8d4df385a5f7</t>
  </si>
  <si>
    <t>387</t>
  </si>
  <si>
    <t>387 - Ofc of First Year</t>
  </si>
  <si>
    <t>9a959ef3-b771-480d-9a16-a203a1a3a09b</t>
  </si>
  <si>
    <t>388</t>
  </si>
  <si>
    <t>388 - Prof Fac South: Human Resources Ofc</t>
  </si>
  <si>
    <t>27d25e8e-c4a5-48bf-b458-e142954f0f7d</t>
  </si>
  <si>
    <t>389</t>
  </si>
  <si>
    <t>389 - UTSC:Ofc of Stud Experience &amp; Well-Being</t>
  </si>
  <si>
    <t>be1865f4-3f60-4d6c-9501-11a7efccbee3</t>
  </si>
  <si>
    <t>390</t>
  </si>
  <si>
    <t>390 - Enrolment Services: Recruitment</t>
  </si>
  <si>
    <t>e606644f-c8ce-40e9-bb18-827e3e04baa9</t>
  </si>
  <si>
    <t>391</t>
  </si>
  <si>
    <t>391 - **for internal use - temporary **</t>
  </si>
  <si>
    <t>61861bb6-490b-429a-ad3a-1a33ef60ab82</t>
  </si>
  <si>
    <t>392</t>
  </si>
  <si>
    <t>392 - Mathematical Finance Office</t>
  </si>
  <si>
    <t>a0373b48-e6c3-488e-bdf7-25878741a632</t>
  </si>
  <si>
    <t>393</t>
  </si>
  <si>
    <t>393 - Program in Neuroscience</t>
  </si>
  <si>
    <t>c0d1947a-3daf-4301-9e52-022cad72e7cb</t>
  </si>
  <si>
    <t>394</t>
  </si>
  <si>
    <t>394 - Knowledge Media Design Inst</t>
  </si>
  <si>
    <t>a63f251d-94a6-47dd-a11c-b7923b18097e</t>
  </si>
  <si>
    <t>395</t>
  </si>
  <si>
    <t>395 - SGS:Ofc of the Dean</t>
  </si>
  <si>
    <t>0d1f6eb2-37ec-4cf8-9ded-469f3de83839</t>
  </si>
  <si>
    <t>396</t>
  </si>
  <si>
    <t>396 - SGS:Graduate Student Assistant</t>
  </si>
  <si>
    <t>6a66952e-0b0a-4fd1-afad-1955e6d04837</t>
  </si>
  <si>
    <t>397</t>
  </si>
  <si>
    <t>397 - Molecular Medicine Research Centre</t>
  </si>
  <si>
    <t>cf95b68d-eb77-474b-ade6-8aaa3ec6041d</t>
  </si>
  <si>
    <t>398</t>
  </si>
  <si>
    <t>398 - Graduate House</t>
  </si>
  <si>
    <t>cbe6e99f-6fab-4408-9e83-18028e56b497</t>
  </si>
  <si>
    <t>399</t>
  </si>
  <si>
    <t>399 - Munk Sch Global Affairs &amp; Public Policy</t>
  </si>
  <si>
    <t>a1c0044c-b096-40c4-b83a-e16273a219f5</t>
  </si>
  <si>
    <t>400</t>
  </si>
  <si>
    <t>400 - Division of Anatomy</t>
  </si>
  <si>
    <t>c06fd80b-9416-4bb1-8226-63d9e66692d4</t>
  </si>
  <si>
    <t>401</t>
  </si>
  <si>
    <t>401 - Centre for Jewish Studies</t>
  </si>
  <si>
    <t>d7729907-b0f1-4b0a-8ade-bd52a9bf5abf</t>
  </si>
  <si>
    <t>402</t>
  </si>
  <si>
    <t>402 - OISE: Human Resources</t>
  </si>
  <si>
    <t>1c65aa49-fa30-4de9-892f-b1e80ed76950</t>
  </si>
  <si>
    <t>403</t>
  </si>
  <si>
    <t>403 - Program in Proteomics and Bioinformatics</t>
  </si>
  <si>
    <t>2bd48461-d447-4cbc-9f04-c4395b26a1ed</t>
  </si>
  <si>
    <t>404</t>
  </si>
  <si>
    <t>404 - UT Asset Management Corp.</t>
  </si>
  <si>
    <t>ba1ac863-225d-43a1-b498-e1aa3846a966</t>
  </si>
  <si>
    <t>405</t>
  </si>
  <si>
    <t>405 - AS: Humanities Centre</t>
  </si>
  <si>
    <t>b290a615-8b76-42aa-9a2a-e96b4f76f60a</t>
  </si>
  <si>
    <t>406</t>
  </si>
  <si>
    <t>406 - UC: Art Curator</t>
  </si>
  <si>
    <t>7d6e69ee-24fc-41df-8eef-5d39fac11faf</t>
  </si>
  <si>
    <t>407</t>
  </si>
  <si>
    <t>407 - UC: Art Centre</t>
  </si>
  <si>
    <t>82078638-f8ab-43b2-a081-3148bd2898f5</t>
  </si>
  <si>
    <t>408</t>
  </si>
  <si>
    <t>408 - Centre for Indigenous Studies</t>
  </si>
  <si>
    <t>5ebc42ab-b1e4-4032-b3ba-1e79315131ce</t>
  </si>
  <si>
    <t>409</t>
  </si>
  <si>
    <t>409 - Ofc. of the Vice President International</t>
  </si>
  <si>
    <t>87f9bb17-91e2-4f96-b60a-0016886a37e1</t>
  </si>
  <si>
    <t>410</t>
  </si>
  <si>
    <t>410 - Graduate and Life Sciences Education</t>
  </si>
  <si>
    <t>4c481af7-d4b1-4f37-ab41-ecb2989c04e5</t>
  </si>
  <si>
    <t>411</t>
  </si>
  <si>
    <t>411 - CERIS - The Ontario Metropolis Centre</t>
  </si>
  <si>
    <t>c826de27-27cd-4782-9290-608f2b674c01</t>
  </si>
  <si>
    <t>412</t>
  </si>
  <si>
    <t>412 - Inst of Aboriginal People's Health</t>
  </si>
  <si>
    <t>210867de-4a19-4578-89f7-8991a3ed2b04</t>
  </si>
  <si>
    <t>413</t>
  </si>
  <si>
    <t>413 - Inst of Population and Health</t>
  </si>
  <si>
    <t>c6fefc6c-4ef1-4cf0-bc39-ce666faf2238</t>
  </si>
  <si>
    <t>414</t>
  </si>
  <si>
    <t>414 - Inst of Human Dev, Child &amp; Youth Health</t>
  </si>
  <si>
    <t>def17760-f9ae-4c30-8e4e-3d25b6be6452</t>
  </si>
  <si>
    <t>415</t>
  </si>
  <si>
    <t>415 - Division of Educational Computing</t>
  </si>
  <si>
    <t>2878627d-86ad-4935-848b-b7d0cfb1005e</t>
  </si>
  <si>
    <t>416</t>
  </si>
  <si>
    <t>416 - VP-Operations &amp; Real Estate Partnerships</t>
  </si>
  <si>
    <t>79b6cd8d-e181-4224-bddb-a55de9be5c8e</t>
  </si>
  <si>
    <t>417</t>
  </si>
  <si>
    <t>417 - Education Deans</t>
  </si>
  <si>
    <t>ae271392-f08c-4ff2-95d8-9721e7a64fa1</t>
  </si>
  <si>
    <t>418</t>
  </si>
  <si>
    <t>418 - Research Data Centre (RDC)</t>
  </si>
  <si>
    <t>9f6093dd-b3c6-4a4a-b62a-68f0f99c7af6</t>
  </si>
  <si>
    <t>419</t>
  </si>
  <si>
    <t>419 - Rehabilitation Sciences Sector</t>
  </si>
  <si>
    <t>47e38916-8bbe-415d-b040-d822c9110b62</t>
  </si>
  <si>
    <t>420</t>
  </si>
  <si>
    <t>420 - Classroom Technology Support Group</t>
  </si>
  <si>
    <t>ef872234-7543-4b9f-8b86-b5ddae5eaab5</t>
  </si>
  <si>
    <t>421</t>
  </si>
  <si>
    <t>421 - Ofc of Student Services</t>
  </si>
  <si>
    <t>63f3c4aa-ddae-4436-afbd-284143d05cb5</t>
  </si>
  <si>
    <t>422</t>
  </si>
  <si>
    <t>422 - UTSC:ACM-Arts &amp; Events Programming</t>
  </si>
  <si>
    <t>5b6b843f-61f7-4c63-8aec-3ffd924ac7d4</t>
  </si>
  <si>
    <t>423</t>
  </si>
  <si>
    <t>423 - UTSC:Miller Lash House</t>
  </si>
  <si>
    <t>7fb8231b-3759-4d76-adec-2c33da3ec267</t>
  </si>
  <si>
    <t>424</t>
  </si>
  <si>
    <t>424 - UTSC:FM-Caretaking</t>
  </si>
  <si>
    <t>699431bc-b64d-4a25-a4a8-3cc65ab355fb</t>
  </si>
  <si>
    <t>425</t>
  </si>
  <si>
    <t>425 - UTSC:FM-Power Plant</t>
  </si>
  <si>
    <t>767581b2-910b-4612-aa40-2c7096d07ab5</t>
  </si>
  <si>
    <t>426</t>
  </si>
  <si>
    <t>426 - Stores</t>
  </si>
  <si>
    <t>4777340b-a47f-4489-aa68-cdfa69382d17</t>
  </si>
  <si>
    <t>427</t>
  </si>
  <si>
    <t>427 - UTSC:FM-Grounds</t>
  </si>
  <si>
    <t>00daaad8-efec-4496-ac85-3409c1cd08c1</t>
  </si>
  <si>
    <t>428</t>
  </si>
  <si>
    <t>428 - UTSC:Parking Services</t>
  </si>
  <si>
    <t>fa3a6769-0d22-49a5-9437-f52afbf756f7</t>
  </si>
  <si>
    <t>429</t>
  </si>
  <si>
    <t>429 - Ofc of Vice Principal - Acad.Resources</t>
  </si>
  <si>
    <t>f39813f5-0bc4-44c8-98cc-cdb837eb3188</t>
  </si>
  <si>
    <t>430</t>
  </si>
  <si>
    <t>430 - UTSC:Ctr-Teaching &amp; Learning</t>
  </si>
  <si>
    <t>63a067ec-aa29-4bdb-a0b8-eeba8b2ce430</t>
  </si>
  <si>
    <t>431</t>
  </si>
  <si>
    <t>431 - Teaching &amp; Learning Operations</t>
  </si>
  <si>
    <t>2a88e0fc-a61b-48b3-af36-36bcb88161f3</t>
  </si>
  <si>
    <t>432</t>
  </si>
  <si>
    <t>432 - UTSC:CTL-Writing Centre</t>
  </si>
  <si>
    <t>c58bd3ea-7318-48d3-b2a0-61d74b42f323</t>
  </si>
  <si>
    <t>433</t>
  </si>
  <si>
    <t>433 - UTSC:Library User Services</t>
  </si>
  <si>
    <t>efa663d5-92c0-4040-923b-d11517a27af0</t>
  </si>
  <si>
    <t>434</t>
  </si>
  <si>
    <t>434 - UTSC:FM-Maintenance</t>
  </si>
  <si>
    <t>3c8ffc0d-f193-4338-a32b-a21c4314a0a2</t>
  </si>
  <si>
    <t>435</t>
  </si>
  <si>
    <t>435 - CITD</t>
  </si>
  <si>
    <t>af3bb682-1116-4526-aa39-a98cbbb1fa65</t>
  </si>
  <si>
    <t>436</t>
  </si>
  <si>
    <t>436 - UTSC:Library DSU</t>
  </si>
  <si>
    <t>fc85afa7-8bc3-4b5a-95c9-98938de1a9f5</t>
  </si>
  <si>
    <t>437</t>
  </si>
  <si>
    <t>437 - UTSC:Library Collections &amp; Archives</t>
  </si>
  <si>
    <t>e9032d46-7e24-4e54-85e0-b25abdeb59ef</t>
  </si>
  <si>
    <t>438</t>
  </si>
  <si>
    <t>438 - UTSC:Admissions &amp; Student Recruitment</t>
  </si>
  <si>
    <t>2c900c9d-ebcf-4d26-9557-709ed2198d82</t>
  </si>
  <si>
    <t>439</t>
  </si>
  <si>
    <t>439 - UTSC:Financial Aid &amp; Awards</t>
  </si>
  <si>
    <t>6cae3016-28a7-4026-a9be-b3beb25e988f</t>
  </si>
  <si>
    <t>440</t>
  </si>
  <si>
    <t>440 - Ofc of Assoc.Principal-CampusDevelopment</t>
  </si>
  <si>
    <t>ad74660e-eae5-4173-be9c-d98183fa8b6a</t>
  </si>
  <si>
    <t>441</t>
  </si>
  <si>
    <t>441 - Humanities - Arts Admin. Co-Op</t>
  </si>
  <si>
    <t>e6594913-8e70-4cef-bfe0-8bc76410b5c1</t>
  </si>
  <si>
    <t>442</t>
  </si>
  <si>
    <t>442 - Humanities - Classics</t>
  </si>
  <si>
    <t>1ae295bb-f568-4143-af0c-f986c4906723</t>
  </si>
  <si>
    <t>443</t>
  </si>
  <si>
    <t>443 - UTSC - English</t>
  </si>
  <si>
    <t>421697b9-4317-430c-9594-b783b47e06bb</t>
  </si>
  <si>
    <t>444</t>
  </si>
  <si>
    <t>444 - Humanities - French</t>
  </si>
  <si>
    <t>2acd80d8-14ff-4567-80af-cb9973ce3962</t>
  </si>
  <si>
    <t>445</t>
  </si>
  <si>
    <t>445 - Humanities - History</t>
  </si>
  <si>
    <t>8987ab5c-ae8c-4045-bd0f-77338d4f7192</t>
  </si>
  <si>
    <t>446</t>
  </si>
  <si>
    <t>446 - Humanities - Linguistics</t>
  </si>
  <si>
    <t>67be73fb-d72d-42f6-b9f7-24ea8ae81222</t>
  </si>
  <si>
    <t>447</t>
  </si>
  <si>
    <t>447 - UTSC - Philosophy</t>
  </si>
  <si>
    <t>d94416df-5572-433e-90a0-5a0e54425b98</t>
  </si>
  <si>
    <t>448</t>
  </si>
  <si>
    <t>448 - Humanities - Visual &amp; Performing Arts</t>
  </si>
  <si>
    <t>ab22faf3-9d51-4e2f-a867-6944dcf439e5</t>
  </si>
  <si>
    <t>449</t>
  </si>
  <si>
    <t>449 - Humanities - Women's Studies</t>
  </si>
  <si>
    <t>e9e8fd6f-43d0-4635-9e7f-1aacb920cee5</t>
  </si>
  <si>
    <t>450</t>
  </si>
  <si>
    <t>450 - Biological Sciences-Biochemistry</t>
  </si>
  <si>
    <t>704270b9-ab82-4e54-925f-91cfa21d7be3</t>
  </si>
  <si>
    <t>451</t>
  </si>
  <si>
    <t>451 - Biological Sciences - Botany</t>
  </si>
  <si>
    <t>c1d2e047-d33c-41ab-bdd9-2de2194559bd</t>
  </si>
  <si>
    <t>452</t>
  </si>
  <si>
    <t>452 - Biological Sciences-Microbiology</t>
  </si>
  <si>
    <t>179aecd5-b671-4062-9d25-5779eda2fc60</t>
  </si>
  <si>
    <t>453</t>
  </si>
  <si>
    <t>453 - Psychology</t>
  </si>
  <si>
    <t>a9f6bf07-ee17-4940-b0df-bbe4aa095314</t>
  </si>
  <si>
    <t>454</t>
  </si>
  <si>
    <t>454 - Biological Sciences - Zoology</t>
  </si>
  <si>
    <t>3f3dbf0e-90db-46f8-8699-98ffe66a0837</t>
  </si>
  <si>
    <t>455</t>
  </si>
  <si>
    <t>455 - Management</t>
  </si>
  <si>
    <t>738128e1-f0d6-49db-b486-eac76aafba46</t>
  </si>
  <si>
    <t>456</t>
  </si>
  <si>
    <t>456 - UTSC:Arts &amp; Science Co-op Programs</t>
  </si>
  <si>
    <t>8bda3ff4-7a8d-4c8d-8169-2561610e212d</t>
  </si>
  <si>
    <t>457</t>
  </si>
  <si>
    <t>457 - UTSC:Governance</t>
  </si>
  <si>
    <t>660de992-5aa6-4f10-ae02-ac9b1ce144e1</t>
  </si>
  <si>
    <t>458</t>
  </si>
  <si>
    <t>458 - Physical Sciences - Astronomy</t>
  </si>
  <si>
    <t>60b2d357-4e77-4de7-b552-8eccd54d0d18</t>
  </si>
  <si>
    <t>459</t>
  </si>
  <si>
    <t>459 - Mathematical Sciences - ATOP</t>
  </si>
  <si>
    <t>6399a2d7-c1b2-4b36-96b3-a4b01c9e7fa6</t>
  </si>
  <si>
    <t>460</t>
  </si>
  <si>
    <t>460 - Physical Sciences - Chemistry</t>
  </si>
  <si>
    <t>7bd60822-0b67-4aef-b0c0-515e8da7471e</t>
  </si>
  <si>
    <t>461</t>
  </si>
  <si>
    <t>461 - Mathematical Sciences - Computer Science</t>
  </si>
  <si>
    <t>8e5ac445-f304-475c-99d6-c9814d0f58fb</t>
  </si>
  <si>
    <t>462</t>
  </si>
  <si>
    <t>462 - Physical Sci. - Early Teachers Project</t>
  </si>
  <si>
    <t>e8303e95-bb0a-41ef-bd25-386ccd06d864</t>
  </si>
  <si>
    <t>463</t>
  </si>
  <si>
    <t>463 - Physical Sci. - Environmental Science</t>
  </si>
  <si>
    <t>255fb485-6744-4183-8543-9a9709df7565</t>
  </si>
  <si>
    <t>464</t>
  </si>
  <si>
    <t>464 - Mathematical Sciences - Mathematics</t>
  </si>
  <si>
    <t>584736a4-823e-4a05-9a30-1d77b6d0001c</t>
  </si>
  <si>
    <t>465</t>
  </si>
  <si>
    <t>465 - Physical Sciences - Physics</t>
  </si>
  <si>
    <t>3b87fc26-4e8a-4105-b10a-778b05ec21c1</t>
  </si>
  <si>
    <t>466</t>
  </si>
  <si>
    <t>466 - Mathematical Sciences - Statistics</t>
  </si>
  <si>
    <t>0ff50b8e-f945-47df-9f19-6d31f337c8e3</t>
  </si>
  <si>
    <t>467</t>
  </si>
  <si>
    <t>467 - Social Sciences - Co-Op</t>
  </si>
  <si>
    <t>462b14fd-b836-4296-9b51-0b5c5eba3407</t>
  </si>
  <si>
    <t>468</t>
  </si>
  <si>
    <t>468 - Social Sciences - Anthropology</t>
  </si>
  <si>
    <t>b50b6839-20c5-4f28-940e-bff639ebcecf</t>
  </si>
  <si>
    <t>469</t>
  </si>
  <si>
    <t>469 - Human Geography</t>
  </si>
  <si>
    <t>6cb7316a-7814-45fc-897c-457279449c51</t>
  </si>
  <si>
    <t>470</t>
  </si>
  <si>
    <t>470 - UTSC:Dept-Health &amp; Society</t>
  </si>
  <si>
    <t>7194b55f-47ae-4d96-8411-9e72776f4c34</t>
  </si>
  <si>
    <t>471</t>
  </si>
  <si>
    <t>471 - UTSC:Dept-Global Development Studies</t>
  </si>
  <si>
    <t>e3537386-3ac0-456e-8a6b-7987a589a7b0</t>
  </si>
  <si>
    <t>472</t>
  </si>
  <si>
    <t>472 - Social Sciences-Political Sc.</t>
  </si>
  <si>
    <t>619c8273-b7e8-494e-b26c-4feb08ef9912</t>
  </si>
  <si>
    <t>473</t>
  </si>
  <si>
    <t>473 - Social Sciences - Sociology</t>
  </si>
  <si>
    <t>86bd41d8-f03b-42b6-ae8d-029a23ad9de9</t>
  </si>
  <si>
    <t>474</t>
  </si>
  <si>
    <t>474 - Donnelly Centre</t>
  </si>
  <si>
    <t>88772182-b654-411c-91de-aa781ac77072</t>
  </si>
  <si>
    <t>475</t>
  </si>
  <si>
    <t>475 - UNIVERSITY FAMILY HOUSING - CS</t>
  </si>
  <si>
    <t>37aa6bb8-b54d-49e8-aea5-b5d1c88d23ed</t>
  </si>
  <si>
    <t>476</t>
  </si>
  <si>
    <t>476 - Asian Institute</t>
  </si>
  <si>
    <t>b30dd028-a635-4b2d-b02f-f38b2546cbb8</t>
  </si>
  <si>
    <t>477</t>
  </si>
  <si>
    <t>477 - Council of Ontario Universities</t>
  </si>
  <si>
    <t>48dd96af-7e56-4372-99cb-98551a0eb557</t>
  </si>
  <si>
    <t>478</t>
  </si>
  <si>
    <t>478 - Resource Centre for Academic Technology</t>
  </si>
  <si>
    <t>0a3671c9-a8dd-42b7-a293-979657648a54</t>
  </si>
  <si>
    <t>479</t>
  </si>
  <si>
    <t>479 - UTSC:Ofc of Vice-PrinResearch&amp;Innovation</t>
  </si>
  <si>
    <t>6e545cb8-e97c-456a-b41e-b1552670ebad</t>
  </si>
  <si>
    <t>480</t>
  </si>
  <si>
    <t>480 - Centre for Teaching Support &amp; Innovation</t>
  </si>
  <si>
    <t>09663b35-543b-49f8-8624-75e4e34d4696</t>
  </si>
  <si>
    <t>481</t>
  </si>
  <si>
    <t>481 - Capital Projects Department</t>
  </si>
  <si>
    <t>f05223a6-4229-42b6-a6e2-1682252e7712</t>
  </si>
  <si>
    <t>482</t>
  </si>
  <si>
    <t>482 - Real Estate Department</t>
  </si>
  <si>
    <t>460e1f77-2db0-478b-b86f-72539c0e684a</t>
  </si>
  <si>
    <t>483</t>
  </si>
  <si>
    <t>483 - University Planning</t>
  </si>
  <si>
    <t>8240ed3c-d55e-4cfb-b471-08f631bcafab</t>
  </si>
  <si>
    <t>484</t>
  </si>
  <si>
    <t>484 - Heart &amp; Stroke/R.Lewar Ctr of Excellence</t>
  </si>
  <si>
    <t>c9ed5f1f-126e-4ed9-8be0-75e6d861fcc6</t>
  </si>
  <si>
    <t>485</t>
  </si>
  <si>
    <t>485 - UTSC:Dept-Computer &amp; Mathematical Sci</t>
  </si>
  <si>
    <t>ff368706-8151-4aab-8df2-b02aeeaaaab1</t>
  </si>
  <si>
    <t>486</t>
  </si>
  <si>
    <t>486 - UTSC:Doris McCarthy Gallery</t>
  </si>
  <si>
    <t>a7d2bc5f-8129-4630-aade-e6b1df621c23</t>
  </si>
  <si>
    <t>487</t>
  </si>
  <si>
    <t>487 - Capital Accounting</t>
  </si>
  <si>
    <t>a16a8b0c-3cb6-437d-9d1b-326ceaffe736</t>
  </si>
  <si>
    <t>488</t>
  </si>
  <si>
    <t>488 - 89 Chestnut Residence</t>
  </si>
  <si>
    <t>caab172c-4170-4c55-85d2-c18932cb5d95</t>
  </si>
  <si>
    <t>489</t>
  </si>
  <si>
    <t>489 - UTM: Master of  Biotechnology Program</t>
  </si>
  <si>
    <t>c403fdb6-d26f-4f08-ba3a-6c615ba2a5e6</t>
  </si>
  <si>
    <t>490</t>
  </si>
  <si>
    <t>490 - UTM: Ofc of VP-Research</t>
  </si>
  <si>
    <t>024f9f66-f7f0-4b1f-9ac7-b6e5ec0d777f</t>
  </si>
  <si>
    <t>491</t>
  </si>
  <si>
    <t>491 - UTM: Ofc of the Dean</t>
  </si>
  <si>
    <t>88da2d22-e438-4e38-a54d-f4c5e467c1d9</t>
  </si>
  <si>
    <t>492</t>
  </si>
  <si>
    <t>492 - UTM: Administration</t>
  </si>
  <si>
    <t>50b0a33e-15a5-42cd-9c8d-05f7a73fab1e</t>
  </si>
  <si>
    <t>493</t>
  </si>
  <si>
    <t>493 - UTM: Ancillaries</t>
  </si>
  <si>
    <t>c1125c26-caab-4946-981b-f25d7fec3e72</t>
  </si>
  <si>
    <t>494</t>
  </si>
  <si>
    <t>494 - UTM: CCIT</t>
  </si>
  <si>
    <t>97dbe690-fd87-4a83-8bf7-2e97945cd496</t>
  </si>
  <si>
    <t>495</t>
  </si>
  <si>
    <t>495 - UTM: English &amp; Drama</t>
  </si>
  <si>
    <t>66c43760-59ae-40c4-844a-eab7faa8bdc0</t>
  </si>
  <si>
    <t>496</t>
  </si>
  <si>
    <t>496 - UTM: Historical Studies</t>
  </si>
  <si>
    <t>ae3bb70e-5a5e-41e9-9c7e-6e95a9b20254</t>
  </si>
  <si>
    <t>497</t>
  </si>
  <si>
    <t>497 - UTM: Dept. of Language Studies</t>
  </si>
  <si>
    <t>5babd814-4005-45fa-a7c6-6749ae033c47</t>
  </si>
  <si>
    <t>498</t>
  </si>
  <si>
    <t>498 - UTM: Philosophy</t>
  </si>
  <si>
    <t>7790e5e1-abf3-44e6-90b9-7acff0e456a3</t>
  </si>
  <si>
    <t>499</t>
  </si>
  <si>
    <t>499 - UTM: Biology</t>
  </si>
  <si>
    <t>311e5a57-ef7a-419a-9eaa-0740cbe1cf6d</t>
  </si>
  <si>
    <t>500</t>
  </si>
  <si>
    <t>500 - UTM: Psychology</t>
  </si>
  <si>
    <t>de0d9e89-a31b-4a04-9472-22634af11c6f</t>
  </si>
  <si>
    <t>501</t>
  </si>
  <si>
    <t>501 - UTM: Chem/Phys. Sciences</t>
  </si>
  <si>
    <t>9f7d3447-aafd-465c-937e-6f343b25c8ac</t>
  </si>
  <si>
    <t>502</t>
  </si>
  <si>
    <t>502 - UTM: Math/Comp. Sciences</t>
  </si>
  <si>
    <t>9dd690fb-49d3-4742-b2f5-7e90b1e8bce8</t>
  </si>
  <si>
    <t>503</t>
  </si>
  <si>
    <t>503 - UTM: Anthropology</t>
  </si>
  <si>
    <t>b77b07ab-322e-467f-b0e3-ccdcddeaa1ca</t>
  </si>
  <si>
    <t>504</t>
  </si>
  <si>
    <t>504 - UTM: Management</t>
  </si>
  <si>
    <t>f27f3816-176e-44a3-b72f-0115339f1629</t>
  </si>
  <si>
    <t>505</t>
  </si>
  <si>
    <t>505 - UTM: Economics</t>
  </si>
  <si>
    <t>81405118-ceb4-4e03-beaf-1dac017d6dea</t>
  </si>
  <si>
    <t>506</t>
  </si>
  <si>
    <t>506 - UTM: Geography</t>
  </si>
  <si>
    <t>38fe2490-3709-4fe4-b72c-cbc9bfdc4eed</t>
  </si>
  <si>
    <t>507</t>
  </si>
  <si>
    <t>507 - UTM: Political Science</t>
  </si>
  <si>
    <t>411f966c-be24-4cf3-ad08-733f5536e557</t>
  </si>
  <si>
    <t>508</t>
  </si>
  <si>
    <t>508 - UTM: Sociology</t>
  </si>
  <si>
    <t>4b37f061-a7ab-42fa-b2ba-4b469d784abb</t>
  </si>
  <si>
    <t>509</t>
  </si>
  <si>
    <t>509 - Structural Genomics Consortium</t>
  </si>
  <si>
    <t>86f02fbf-3f09-4ede-a8aa-26af1529884a</t>
  </si>
  <si>
    <t>510</t>
  </si>
  <si>
    <t>510 - Int.Lawyers &amp; Economists against Poverty</t>
  </si>
  <si>
    <t>302e5742-e7cd-45d7-89fa-a721de8095ab</t>
  </si>
  <si>
    <t>511</t>
  </si>
  <si>
    <t>511 - SGS:GCI Acad Directors</t>
  </si>
  <si>
    <t>5c5a6625-68ae-411b-b793-187ea9568dc2</t>
  </si>
  <si>
    <t>512</t>
  </si>
  <si>
    <t>512 - Women and Gender Studies Institute</t>
  </si>
  <si>
    <t>d70de3e9-6678-4d43-a775-8098c3ec66b6</t>
  </si>
  <si>
    <t>513</t>
  </si>
  <si>
    <t>513 - Level 3 Facility</t>
  </si>
  <si>
    <t>d71f587e-388b-420b-9e3f-c5f39bfc60e9</t>
  </si>
  <si>
    <t>514</t>
  </si>
  <si>
    <t>514 - University of Toronto Schools</t>
  </si>
  <si>
    <t>f880e1dc-0c2a-4efa-8aba-81c08f97bd94</t>
  </si>
  <si>
    <t>515</t>
  </si>
  <si>
    <t>515 - SGS: Graduate Ctr for Acad Communication</t>
  </si>
  <si>
    <t>24ca3422-11e7-4dd8-8df4-7baac580a47f</t>
  </si>
  <si>
    <t>516</t>
  </si>
  <si>
    <t>516 - Ontario Tobacco Research Unit</t>
  </si>
  <si>
    <t>47d232f5-9a27-4073-ab69-bc2a7c74e8f2</t>
  </si>
  <si>
    <t>517</t>
  </si>
  <si>
    <t>517 - Centre for Study of United States</t>
  </si>
  <si>
    <t>9958905c-7da5-4de6-8bda-f2e5c403426a</t>
  </si>
  <si>
    <t>518</t>
  </si>
  <si>
    <t>518 - Centre for Ethics</t>
  </si>
  <si>
    <t>6a5d7f54-6e59-4d4b-88d2-3b81b2632177</t>
  </si>
  <si>
    <t>519</t>
  </si>
  <si>
    <t>519 - Optical Technologies Centre</t>
  </si>
  <si>
    <t>40ef2234-6036-4479-be84-ca68b445ba99</t>
  </si>
  <si>
    <t>520</t>
  </si>
  <si>
    <t>520 - Centre for Diaspora &amp; Transnational Stds</t>
  </si>
  <si>
    <t>a7b65d67-3cb2-4e9a-b3de-4fd3fdb6ff45</t>
  </si>
  <si>
    <t>521</t>
  </si>
  <si>
    <t>521 - Marketing and Licensing</t>
  </si>
  <si>
    <t>ffcc9e56-ea74-4a60-9c42-5d236f29a247</t>
  </si>
  <si>
    <t>522</t>
  </si>
  <si>
    <t>522 - OISE Library</t>
  </si>
  <si>
    <t>f1b039ae-e1d0-4230-8188-de8d608a4d79</t>
  </si>
  <si>
    <t>523</t>
  </si>
  <si>
    <t>523 - UTM:Utilities and Grounds</t>
  </si>
  <si>
    <t>d422399a-c68e-4d44-a3e1-054eb3e56f50</t>
  </si>
  <si>
    <t>524</t>
  </si>
  <si>
    <t>524 - Mclaughlin-Rotman Ctr. for Global Health</t>
  </si>
  <si>
    <t>91c4f806-34d6-4245-b2fa-5cdfc4d6c2cc</t>
  </si>
  <si>
    <t>525</t>
  </si>
  <si>
    <t>525 - FIPPA Office</t>
  </si>
  <si>
    <t>7a02238f-33e5-4c01-95dd-876aa9de2e8d</t>
  </si>
  <si>
    <t>526</t>
  </si>
  <si>
    <t>526 - Ecology and Evolutionary Biology</t>
  </si>
  <si>
    <t>c6a4adcc-9f40-4ffe-b72b-61d2e685a9d4</t>
  </si>
  <si>
    <t>527</t>
  </si>
  <si>
    <t>527 - Cell and Systems Biology</t>
  </si>
  <si>
    <t>1aa4b429-82dc-44e8-9c46-683f18570bf9</t>
  </si>
  <si>
    <t>528</t>
  </si>
  <si>
    <t>528 - UTSC:Marketing and Communications</t>
  </si>
  <si>
    <t>1653b67a-17ad-4f1f-809e-e7bd07e598bb</t>
  </si>
  <si>
    <t>529</t>
  </si>
  <si>
    <t>529 - UTSC:FM-Stores</t>
  </si>
  <si>
    <t>5ebd63e5-c91d-4cef-868a-46fe2f6139ca</t>
  </si>
  <si>
    <t>530</t>
  </si>
  <si>
    <t>530 - School of Public Policy</t>
  </si>
  <si>
    <t>c65cb69b-d78d-4b00-9eab-cda1a51c0cbe</t>
  </si>
  <si>
    <t>532</t>
  </si>
  <si>
    <t>532 - Planning, Governance, Assessment &amp; Commu</t>
  </si>
  <si>
    <t>11971869-3a3f-46b9-ac2a-3385e8032ffc</t>
  </si>
  <si>
    <t>533</t>
  </si>
  <si>
    <t>533 - UTM: Concurrent Teacher Education Prgm</t>
  </si>
  <si>
    <t>ffbdf07e-6602-475a-aee9-41863f97e1ce</t>
  </si>
  <si>
    <t>534</t>
  </si>
  <si>
    <t>534 - UTM: Environmental Affairs Office</t>
  </si>
  <si>
    <t>dcc2b3a9-442b-42a3-8130-149aa217d469</t>
  </si>
  <si>
    <t>535</t>
  </si>
  <si>
    <t>535 - UTM: Masters of Management of Innovation</t>
  </si>
  <si>
    <t>01a0e0c3-ccfa-42f3-ab72-f3e77cedc809</t>
  </si>
  <si>
    <t>536</t>
  </si>
  <si>
    <t>536 - UTM: Commerce Deregulated Fees Program</t>
  </si>
  <si>
    <t>0263a975-34bc-4fcc-81f0-78a35993ef84</t>
  </si>
  <si>
    <t>537</t>
  </si>
  <si>
    <t>537 - UNIVERSITY FAMILY HOUSING - HS</t>
  </si>
  <si>
    <t>b10428ba-92ea-498a-8099-890a520063b2</t>
  </si>
  <si>
    <t>538</t>
  </si>
  <si>
    <t>538 - University : SC</t>
  </si>
  <si>
    <t>a6ec2524-a2be-4816-af53-6a7adeb0392d</t>
  </si>
  <si>
    <t>539</t>
  </si>
  <si>
    <t>539 - UTSC:Dept-Psychology</t>
  </si>
  <si>
    <t>6d06e4ce-a149-4c38-8077-bc6e4b70b694</t>
  </si>
  <si>
    <t>540</t>
  </si>
  <si>
    <t>540 - UTSC:FM-Sustainability Office</t>
  </si>
  <si>
    <t>76aea5bd-dfc5-458c-a145-28cff3dc5de6</t>
  </si>
  <si>
    <t>541</t>
  </si>
  <si>
    <t>541 - SciNet</t>
  </si>
  <si>
    <t>ef135c2d-2f37-4b95-b3a6-0cc618660c49</t>
  </si>
  <si>
    <t>542</t>
  </si>
  <si>
    <t>542 - Dentistry Library</t>
  </si>
  <si>
    <t>3387e7a4-8bfa-4e22-9fd9-f10da8bbbbd6</t>
  </si>
  <si>
    <t>543</t>
  </si>
  <si>
    <t>543 - Canada Hong Kong Library</t>
  </si>
  <si>
    <t>69464cd6-9a52-46d4-8238-402a621957e6</t>
  </si>
  <si>
    <t>544</t>
  </si>
  <si>
    <t>544 - Institute of Policy Analysis</t>
  </si>
  <si>
    <t>3065187a-cb93-4408-a047-df3c5bb1d85f</t>
  </si>
  <si>
    <t>545</t>
  </si>
  <si>
    <t>545 - Professional Graduate Programs Centre</t>
  </si>
  <si>
    <t>db588dee-6a44-406b-80ea-f19fc6a3deb2</t>
  </si>
  <si>
    <t>546</t>
  </si>
  <si>
    <t>546 - Advancement Medicine</t>
  </si>
  <si>
    <t>485be71f-c68c-48ca-84a4-8cba982b447b</t>
  </si>
  <si>
    <t>547</t>
  </si>
  <si>
    <t>547 - UTSC:Campus Safety &amp; Security</t>
  </si>
  <si>
    <t>e19375d8-6fe7-4001-9b51-fba67692ca01</t>
  </si>
  <si>
    <t>548</t>
  </si>
  <si>
    <t>548 - OSM Test &amp; Exam Services</t>
  </si>
  <si>
    <t>0adbbbc5-54e3-4d99-82b7-f539bf870757</t>
  </si>
  <si>
    <t>549</t>
  </si>
  <si>
    <t>549 - Equity Offices</t>
  </si>
  <si>
    <t>1ff6c187-6b15-46a4-adc6-8d04c6716e35</t>
  </si>
  <si>
    <t>550</t>
  </si>
  <si>
    <t>550 - Chief Information Officer</t>
  </si>
  <si>
    <t>d2376520-9d2c-4a42-beb6-5f6c5c8e53a6</t>
  </si>
  <si>
    <t>551</t>
  </si>
  <si>
    <t>551 - Multi Faith Programs</t>
  </si>
  <si>
    <t>8508d9da-c08a-45ed-9404-08a1ee23b27d</t>
  </si>
  <si>
    <t>552</t>
  </si>
  <si>
    <t>552 - Centre for Community Partnerships</t>
  </si>
  <si>
    <t>7d601a74-b209-4cb6-9c4b-214d137cbe7e</t>
  </si>
  <si>
    <t>553</t>
  </si>
  <si>
    <t>553 - OSL Director Admin</t>
  </si>
  <si>
    <t>058577d1-d0f6-49ac-b131-37cac4dc8cfd</t>
  </si>
  <si>
    <t>554</t>
  </si>
  <si>
    <t>554 - Humanities - Religion</t>
  </si>
  <si>
    <t>7ed169ac-e59d-478c-bb9f-c59a63bd834a</t>
  </si>
  <si>
    <t>555</t>
  </si>
  <si>
    <t>555 - Dalla Lana School of Public Health</t>
  </si>
  <si>
    <t>dc35e48f-7cdb-4d51-bf05-fed883a6b618</t>
  </si>
  <si>
    <t>556</t>
  </si>
  <si>
    <t>556 - Adv Communications and Marketing</t>
  </si>
  <si>
    <t>d7c52373-cf2f-404e-9a9c-00ddc2f873a8</t>
  </si>
  <si>
    <t>557</t>
  </si>
  <si>
    <t>557 - Health and Wellness</t>
  </si>
  <si>
    <t>72e6a6f7-c086-4e64-a65e-5a89e0b5b76c</t>
  </si>
  <si>
    <t>558</t>
  </si>
  <si>
    <t>558 - Dunlap Inst. for Astronomy &amp; Astrophysic</t>
  </si>
  <si>
    <t>9f2bf69f-b852-42fc-a8a0-75cd4af25eeb</t>
  </si>
  <si>
    <t>559</t>
  </si>
  <si>
    <t>559 - Vice Provost &amp; Faculty &amp; Academic Life</t>
  </si>
  <si>
    <t>7631c7ff-aa02-4147-842b-a29af73f4403</t>
  </si>
  <si>
    <t>560</t>
  </si>
  <si>
    <t>560 - Comparative Evaluation Services</t>
  </si>
  <si>
    <t>64a8b4f0-a324-4da0-ba45-4bd48e697a76</t>
  </si>
  <si>
    <t>561</t>
  </si>
  <si>
    <t>561 - Cities Centre</t>
  </si>
  <si>
    <t>a9bdaf74-994a-44a3-af32-7cb3f8c1b7b2</t>
  </si>
  <si>
    <t>562</t>
  </si>
  <si>
    <t>562 - UTSC:Student Life &amp; Intnl Student Centre</t>
  </si>
  <si>
    <t>017afe18-fcfa-4606-9544-a96d20e70822</t>
  </si>
  <si>
    <t>563</t>
  </si>
  <si>
    <t>563 - UTSC:Design and Construction Management</t>
  </si>
  <si>
    <t>7f6fb979-f436-4130-87ef-848f485c28d5</t>
  </si>
  <si>
    <t>564</t>
  </si>
  <si>
    <t>564 - Standardized Patient Program</t>
  </si>
  <si>
    <t>bd8aafeb-2eef-4555-8a2f-9dd093b2f739</t>
  </si>
  <si>
    <t>565</t>
  </si>
  <si>
    <t>565 - Media Studies</t>
  </si>
  <si>
    <t>8a002888-504f-4f5e-8d8e-18809162745d</t>
  </si>
  <si>
    <t>566</t>
  </si>
  <si>
    <t>566 - Intersections, Exchng. Encounters in Hum</t>
  </si>
  <si>
    <t>51e5d47e-d0ac-4034-a872-1cc3b9840652</t>
  </si>
  <si>
    <t>567</t>
  </si>
  <si>
    <t>567 - Global Asia Studies</t>
  </si>
  <si>
    <t>4a2164cc-91ee-4e86-aee3-2dd1aac7980e</t>
  </si>
  <si>
    <t>568</t>
  </si>
  <si>
    <t>568 - UTSC:Partnerships</t>
  </si>
  <si>
    <t>3a49ca4e-012f-410e-a40c-14e910974c12</t>
  </si>
  <si>
    <t>569</t>
  </si>
  <si>
    <t>569 - Information Security</t>
  </si>
  <si>
    <t>d4c659a1-6bcc-4ac1-aa29-6f04afa0e71c</t>
  </si>
  <si>
    <t>570</t>
  </si>
  <si>
    <t>570 - Integrated Client Services</t>
  </si>
  <si>
    <t>e18529b0-ee57-4317-a126-a7736ed331d8</t>
  </si>
  <si>
    <t>571</t>
  </si>
  <si>
    <t>571 - Concurrent Teacher Education Program</t>
  </si>
  <si>
    <t>23996949-76ca-4cdd-a005-87bc0e4cb10a</t>
  </si>
  <si>
    <t>572</t>
  </si>
  <si>
    <t>572 - CREFO</t>
  </si>
  <si>
    <t>7c6e06f3-53c5-437b-ba5e-225ff3512fb7</t>
  </si>
  <si>
    <t>573</t>
  </si>
  <si>
    <t>573 - UTM: Administration</t>
  </si>
  <si>
    <t>048add3f-688e-4f7c-8097-e50f3d293059</t>
  </si>
  <si>
    <t>574</t>
  </si>
  <si>
    <t>574 - Academic &amp; Collaborative Technologies</t>
  </si>
  <si>
    <t>968fd4d5-e108-4688-95a4-7200e70dd60e</t>
  </si>
  <si>
    <t>575</t>
  </si>
  <si>
    <t>575 - Vice-Provost Academic Operations</t>
  </si>
  <si>
    <t>1d7296a7-2c91-46df-a61b-2078cc6bc459</t>
  </si>
  <si>
    <t>576</t>
  </si>
  <si>
    <t>576 - Finance</t>
  </si>
  <si>
    <t>90a2ea5c-9ac0-4833-983f-97a73477bef7</t>
  </si>
  <si>
    <t>577</t>
  </si>
  <si>
    <t>577 - UTM: Visual Studies</t>
  </si>
  <si>
    <t>5b246d2d-60ac-474f-a57d-b010e4a8afbe</t>
  </si>
  <si>
    <t>578</t>
  </si>
  <si>
    <t>578 - UTSC:Dept-English</t>
  </si>
  <si>
    <t>f1ad0423-3246-4fbf-8a6b-e7c362f20d95</t>
  </si>
  <si>
    <t>579</t>
  </si>
  <si>
    <t>579 - UTSC:Dept-Philosophy</t>
  </si>
  <si>
    <t>1c2518fe-9150-47fa-b456-4f91aaa7ba0b</t>
  </si>
  <si>
    <t>580</t>
  </si>
  <si>
    <t>580 - UME: Mississauga Academy of Medicine</t>
  </si>
  <si>
    <t>45d9f53e-6d81-477d-b133-1a9b82c14bda</t>
  </si>
  <si>
    <t>581</t>
  </si>
  <si>
    <t>581 - UTSC:Animal Facilities</t>
  </si>
  <si>
    <t>222a0e40-22b2-4c9e-bc36-b8970ef1cf3d</t>
  </si>
  <si>
    <t>582</t>
  </si>
  <si>
    <t>582 - Vice-Provost Strategic Enrolment Mngmt</t>
  </si>
  <si>
    <t>aeb861a8-b725-4133-9cc8-3a0c0a403931</t>
  </si>
  <si>
    <t>583</t>
  </si>
  <si>
    <t>583 - UTM: Parking</t>
  </si>
  <si>
    <t>5e0cb02e-6bd7-4170-9321-3970c8bfe3a8</t>
  </si>
  <si>
    <t>584</t>
  </si>
  <si>
    <t>584 - UTM:RG Academic Skills Centre</t>
  </si>
  <si>
    <t>33c5fc16-c4c8-42e7-88af-280ad97c8afa</t>
  </si>
  <si>
    <t>585</t>
  </si>
  <si>
    <t>585 - MED: Office of Communications</t>
  </si>
  <si>
    <t>76d9dab9-f4ca-4812-a347-a5b5b09459c8</t>
  </si>
  <si>
    <t>586</t>
  </si>
  <si>
    <t>586 - Human Biology</t>
  </si>
  <si>
    <t>e866f8c0-4a07-4ddb-bce1-0f4e051796a3</t>
  </si>
  <si>
    <t>587</t>
  </si>
  <si>
    <t>587 - UTSC:Intnl Acad Programs &amp; Initiatives</t>
  </si>
  <si>
    <t>7661e8b0-ca86-4e0e-b476-1d8f87490efa</t>
  </si>
  <si>
    <t>588</t>
  </si>
  <si>
    <t>588 - UTSC:Dept-Historical &amp; Cultural Studies</t>
  </si>
  <si>
    <t>a4eb4219-61ee-42b2-a250-ccf78c09839e</t>
  </si>
  <si>
    <t>589</t>
  </si>
  <si>
    <t>589 - UTSC:Dept-Language Studies</t>
  </si>
  <si>
    <t>f9141d5d-9d4e-4da0-8eb3-21d27e3ea380</t>
  </si>
  <si>
    <t>590</t>
  </si>
  <si>
    <t>590 - UTSC:Dept-Arts, Culture &amp; Media</t>
  </si>
  <si>
    <t>6a3b173d-ac40-448d-aa8c-7d18899d1d92</t>
  </si>
  <si>
    <t>591</t>
  </si>
  <si>
    <t>591 - UTSC:Dept-Human Geography</t>
  </si>
  <si>
    <t>6e8c302f-3800-442c-adce-8d086f85bd52</t>
  </si>
  <si>
    <t>592</t>
  </si>
  <si>
    <t>592 - UTSC:Dept-Anthropology</t>
  </si>
  <si>
    <t>4a2f06b1-9bef-4c8d-bade-03841909458c</t>
  </si>
  <si>
    <t>593</t>
  </si>
  <si>
    <t>593 - UTSC:Dept-Political Science</t>
  </si>
  <si>
    <t>56b9c33e-8d04-460d-b302-6e8c05d71a5a</t>
  </si>
  <si>
    <t>594</t>
  </si>
  <si>
    <t>594 - UTSC:Dept-Sociology</t>
  </si>
  <si>
    <t>0cd05718-1849-4691-848c-6a8057c5558e</t>
  </si>
  <si>
    <t>595</t>
  </si>
  <si>
    <t>595 - Historical &amp; Cultureal Studies</t>
  </si>
  <si>
    <t>da9014cf-352d-47d2-8b68-dd51744526e3</t>
  </si>
  <si>
    <t>596</t>
  </si>
  <si>
    <t>596 - Arts, Culture &amp; Media</t>
  </si>
  <si>
    <t>9feacbe1-556c-47d2-a620-966e7bc10309</t>
  </si>
  <si>
    <t>597</t>
  </si>
  <si>
    <t>597 - Cinema Studies</t>
  </si>
  <si>
    <t>3d49ca53-2c4f-472d-b817-0d574e695c04</t>
  </si>
  <si>
    <t>598</t>
  </si>
  <si>
    <t>598 - Education Innovations Office</t>
  </si>
  <si>
    <t>01681733-0eb2-4661-91ee-f83d16796bbb</t>
  </si>
  <si>
    <t>599</t>
  </si>
  <si>
    <t>599 - Latin American Studies</t>
  </si>
  <si>
    <t>c12be84c-e2fb-4d5a-9373-9d289f3894c2</t>
  </si>
  <si>
    <t>600</t>
  </si>
  <si>
    <t>600 - Univ Planning Design &amp; Construction</t>
  </si>
  <si>
    <t>b05f6bc7-9780-4d5a-a044-f41ef2546da1</t>
  </si>
  <si>
    <t>601</t>
  </si>
  <si>
    <t>601 - UTM: Inst. for Management &amp; Innovation</t>
  </si>
  <si>
    <t>43c3d82d-5ab1-4199-b774-c97171e2880e</t>
  </si>
  <si>
    <t>602</t>
  </si>
  <si>
    <t>602 - VPRI Portfolio Operations</t>
  </si>
  <si>
    <t>add8a118-6e42-4733-b045-501976d4284a</t>
  </si>
  <si>
    <t>603</t>
  </si>
  <si>
    <t>603 - MED: Office of Integrated Med Education</t>
  </si>
  <si>
    <t>82b9c6fb-5dc7-4417-baf3-799d3b20ac18</t>
  </si>
  <si>
    <t>604</t>
  </si>
  <si>
    <t>604 - Centre Biological Timing and Cognition</t>
  </si>
  <si>
    <t>89e8a109-2764-44d7-a96e-8ee439c297c1</t>
  </si>
  <si>
    <t>605</t>
  </si>
  <si>
    <t>605 - Centre for Entrepreneurship</t>
  </si>
  <si>
    <t>953fe202-295d-4cc6-9ccb-e5d83a262de0</t>
  </si>
  <si>
    <t>606</t>
  </si>
  <si>
    <t>606 - SL:Information Technology</t>
  </si>
  <si>
    <t>1e8298d1-22b4-4e0a-a587-e866826672de</t>
  </si>
  <si>
    <t>607</t>
  </si>
  <si>
    <t>607 - UTSC:Business Development</t>
  </si>
  <si>
    <t>3e75ab84-e5ce-4e11-a73d-d53e6594ee29</t>
  </si>
  <si>
    <t>608</t>
  </si>
  <si>
    <t>608 - HR-Operations &amp; Real Estate Partnerships</t>
  </si>
  <si>
    <t>96b48357-208b-40e3-972f-737ab749f360</t>
  </si>
  <si>
    <t>609</t>
  </si>
  <si>
    <t>609 - Toronto School of Theology</t>
  </si>
  <si>
    <t>6655583e-35c3-411c-804c-dfa9320b226e</t>
  </si>
  <si>
    <t>610</t>
  </si>
  <si>
    <t>610 - A&amp;S SPPG - Mowat</t>
  </si>
  <si>
    <t>40000987-b8e4-4a92-a9ad-32e28441647b</t>
  </si>
  <si>
    <t>611</t>
  </si>
  <si>
    <t>611 - Ofc. of Vice President, Communications</t>
  </si>
  <si>
    <t>8819d8d0-de85-4bcc-9b82-eff18cf08e67</t>
  </si>
  <si>
    <t>612</t>
  </si>
  <si>
    <t>612 - Citizen Lab</t>
  </si>
  <si>
    <t>1115efad-e81c-4794-8e88-f07416668bea</t>
  </si>
  <si>
    <t>613</t>
  </si>
  <si>
    <t>613 - SOSCIP Consortium</t>
  </si>
  <si>
    <t>cd73bfb3-3ea7-4a41-b86a-0ef5d7f6eb73</t>
  </si>
  <si>
    <t>614</t>
  </si>
  <si>
    <t>614 - UTSC:FM-Residence Maintenance</t>
  </si>
  <si>
    <t>97bf88bf-e873-42a7-a4c2-5b5dda9a3fb2</t>
  </si>
  <si>
    <t>615</t>
  </si>
  <si>
    <t>615 - University of Toronto Entrepreneurship</t>
  </si>
  <si>
    <t>7028995b-f3ab-449b-b7b6-a9f3c1fd08e4</t>
  </si>
  <si>
    <t>616</t>
  </si>
  <si>
    <t>616 - Education Awareness</t>
  </si>
  <si>
    <t>a2eb754f-887b-44cd-a2d3-ff496875f279</t>
  </si>
  <si>
    <t>617</t>
  </si>
  <si>
    <t>617 - Bora Laskin Law Library</t>
  </si>
  <si>
    <t>5747dd4a-159a-43c7-b0f1-15d15130f6db</t>
  </si>
  <si>
    <t>618</t>
  </si>
  <si>
    <t>618 - Music Library</t>
  </si>
  <si>
    <t>d075ec88-5ac3-4b34-8d6b-d26624a00f90</t>
  </si>
  <si>
    <t>619</t>
  </si>
  <si>
    <t>619 - Eberhard Zeidler Library</t>
  </si>
  <si>
    <t>1096a980-4a79-4630-9050-a0ddfc27e7f0</t>
  </si>
  <si>
    <t>620</t>
  </si>
  <si>
    <t>620 - Map and Data Library</t>
  </si>
  <si>
    <t>d2e4b354-ad82-4a4d-ba0f-00340658c00f</t>
  </si>
  <si>
    <t>621</t>
  </si>
  <si>
    <t>621 - MILT Harris Library</t>
  </si>
  <si>
    <t>8763fe27-5323-4f58-94b9-011f2e7b90a3</t>
  </si>
  <si>
    <t>622</t>
  </si>
  <si>
    <t>622 - Scholars Portal</t>
  </si>
  <si>
    <t>e6994547-a3d1-4ad6-8d10-54b4955efd72</t>
  </si>
  <si>
    <t>623</t>
  </si>
  <si>
    <t>623 - SL Communications</t>
  </si>
  <si>
    <t>88c0c1ae-b4d4-4a20-9590-4dc97450056d</t>
  </si>
  <si>
    <t>624</t>
  </si>
  <si>
    <t>624 - Biological Sciences Facility</t>
  </si>
  <si>
    <t>3c5a4caf-0683-472a-ae21-dd038ff2c3a9</t>
  </si>
  <si>
    <t>625</t>
  </si>
  <si>
    <t>625 - Downsview</t>
  </si>
  <si>
    <t>8ce69a74-f8eb-4236-a40b-088cabf0781e</t>
  </si>
  <si>
    <t>626</t>
  </si>
  <si>
    <t>626 - Advancement</t>
  </si>
  <si>
    <t>4b61fe24-8214-4c3d-a842-620edad4c167</t>
  </si>
  <si>
    <t>627</t>
  </si>
  <si>
    <t>627 - Deputy Chief - Humanities</t>
  </si>
  <si>
    <t>462a09ac-399c-4965-8371-8032c9adc6b4</t>
  </si>
  <si>
    <t>628</t>
  </si>
  <si>
    <t>628 - Scholarly Communications &amp; Copyright OfC</t>
  </si>
  <si>
    <t>74bbc8a5-97ab-44fa-91c7-ca321c2458a7</t>
  </si>
  <si>
    <t>629</t>
  </si>
  <si>
    <t>629 - Student Life T-Card Office</t>
  </si>
  <si>
    <t>1821b3ec-0aaf-4a3b-9e6f-71e84cd3e7d7</t>
  </si>
  <si>
    <t>630</t>
  </si>
  <si>
    <t>630 - Student Experience</t>
  </si>
  <si>
    <t>43715901-ec2f-4588-a1e4-7cfbc1bed7d2</t>
  </si>
  <si>
    <t>631</t>
  </si>
  <si>
    <t>631 - Student Success</t>
  </si>
  <si>
    <t>28803990-0595-4745-adb3-404b1e918837</t>
  </si>
  <si>
    <t>632</t>
  </si>
  <si>
    <t>632 - SL: Chief Administrative Officer</t>
  </si>
  <si>
    <t>52a011b1-316b-4edf-9025-9ac723d8da17</t>
  </si>
  <si>
    <t>633</t>
  </si>
  <si>
    <t>633 - UTM:Office of Communications</t>
  </si>
  <si>
    <t>2eb79f4d-2eee-4883-904a-59a237e86cf8</t>
  </si>
  <si>
    <t>634</t>
  </si>
  <si>
    <t>634 - UTSC:Culinaria Research Centre</t>
  </si>
  <si>
    <t>a52877d6-2400-47b0-9366-6136ed56509b</t>
  </si>
  <si>
    <t>635</t>
  </si>
  <si>
    <t>635 - UTM: Ctr. for Medicinal Chemistry</t>
  </si>
  <si>
    <t>f4ceb24f-f870-4955-8f90-94b8572b7fef</t>
  </si>
  <si>
    <t>636</t>
  </si>
  <si>
    <t>636 - Central Sterilization Services</t>
  </si>
  <si>
    <t>40e12a66-b72f-4b14-a4f0-c1d3be6cb4be</t>
  </si>
  <si>
    <t>637</t>
  </si>
  <si>
    <t>637 - Appeals, Discipline &amp; Faculty Grievances</t>
  </si>
  <si>
    <t>bd9874f4-3a61-43b5-9fe3-10a1a0ea6c2c</t>
  </si>
  <si>
    <t>638</t>
  </si>
  <si>
    <t>638 - Sexual Violence/High Risk</t>
  </si>
  <si>
    <t>d5f4a30a-85f0-475f-abed-47c7e3269ab0</t>
  </si>
  <si>
    <t>639</t>
  </si>
  <si>
    <t>639 - Institute of Islamic Studies</t>
  </si>
  <si>
    <t>17f2b3c8-37e9-4fae-a73b-f12f02408fb8</t>
  </si>
  <si>
    <t>640</t>
  </si>
  <si>
    <t>640 - School of Cities</t>
  </si>
  <si>
    <t>1c0660ac-64a5-42fe-8f99-16fea47985f1</t>
  </si>
  <si>
    <t>641</t>
  </si>
  <si>
    <t>641 - Inst Studies in Eng Education &amp; Practice</t>
  </si>
  <si>
    <t>fc4a59f6-756d-4643-be1f-dfcff9f5adc6</t>
  </si>
  <si>
    <t>642</t>
  </si>
  <si>
    <t>642 - Office of Experiential Learning&amp;Outreach</t>
  </si>
  <si>
    <t>93874aff-809b-42ad-ac3b-0ab86e0374de</t>
  </si>
  <si>
    <t>643</t>
  </si>
  <si>
    <t>643 - Inst. for Leadership Education in Eng</t>
  </si>
  <si>
    <t>77ac8f73-5f81-4dd1-87f3-da60a34726aa</t>
  </si>
  <si>
    <t>644</t>
  </si>
  <si>
    <t>644 - Government Relations Office</t>
  </si>
  <si>
    <t>1f545164-b02f-4265-8995-c157f3e2a299</t>
  </si>
  <si>
    <t>645</t>
  </si>
  <si>
    <t>645 - Centre for Research &amp; Innovation Support</t>
  </si>
  <si>
    <t>3b2f9f47-fd1d-4091-bb01-bd0341bddf64</t>
  </si>
  <si>
    <t>646</t>
  </si>
  <si>
    <t>646 - Schwartz Reisman Inst for Tech &amp; Society</t>
  </si>
  <si>
    <t>0e2c398b-5783-4bd6-b1bc-89c267501dc8</t>
  </si>
  <si>
    <t>647</t>
  </si>
  <si>
    <t>647 - UTSC:Ofc of Equity,Diversity &amp; Inclusion</t>
  </si>
  <si>
    <t>68a7e85f-29f1-40f7-9170-98849934f320</t>
  </si>
  <si>
    <t>648</t>
  </si>
  <si>
    <t>648 - High Risk Faculty Support Mental Health</t>
  </si>
  <si>
    <t>eccf9cb3-566f-4944-8ff1-db35c294ca1e</t>
  </si>
  <si>
    <t>649</t>
  </si>
  <si>
    <t>649 - Office of Teaching and Learning</t>
  </si>
  <si>
    <t>aac2e948-0f1f-4951-8907-462f6c93a926</t>
  </si>
  <si>
    <t>650</t>
  </si>
  <si>
    <t>650 - Partnerships, Community Engagement, Evnt</t>
  </si>
  <si>
    <t>36791538-15bd-439a-94d1-d54e9d4afb80</t>
  </si>
  <si>
    <t>651</t>
  </si>
  <si>
    <t>651 - Office of Infrastructure Planning</t>
  </si>
  <si>
    <t>3a8a8499-19de-4489-b66c-fe00e1080e26</t>
  </si>
  <si>
    <t>652</t>
  </si>
  <si>
    <t>652 - Experiential Learning &amp; Outreach Support</t>
  </si>
  <si>
    <t>12a28bea-17dc-4e7f-961a-159678bc6c1c</t>
  </si>
  <si>
    <t>653</t>
  </si>
  <si>
    <t>653 - Office of Financial Services</t>
  </si>
  <si>
    <t>18e09012-6c50-4633-ab2c-471c0d11f669</t>
  </si>
  <si>
    <t>654</t>
  </si>
  <si>
    <t>654 - Office of Advancement</t>
  </si>
  <si>
    <t>2853b729-45aa-418f-9f1d-323562aaad50</t>
  </si>
  <si>
    <t>655</t>
  </si>
  <si>
    <t>655 - Administrative Human Resources</t>
  </si>
  <si>
    <t>b67b3f90-a5f6-4c69-bbdb-560924604241</t>
  </si>
  <si>
    <t>656</t>
  </si>
  <si>
    <t>656 - Academic Human Resources</t>
  </si>
  <si>
    <t>a979ce1e-496f-4f3f-8d78-ef2ee8bb388f</t>
  </si>
  <si>
    <t>657</t>
  </si>
  <si>
    <t>657 - Office of Research Services</t>
  </si>
  <si>
    <t>f35d026c-c914-4853-af58-1dc5d54b105f</t>
  </si>
  <si>
    <t>658</t>
  </si>
  <si>
    <t>658 - Communications and Public Affairs</t>
  </si>
  <si>
    <t>c5771bca-9f06-4252-8c0f-a612cba529ab</t>
  </si>
  <si>
    <t>659</t>
  </si>
  <si>
    <t>659 - Institutional Strategic Initiatives</t>
  </si>
  <si>
    <t>beedf8e4-650f-466a-8800-29f1ee388ec6</t>
  </si>
  <si>
    <t>660</t>
  </si>
  <si>
    <t>660 - Graduate Unit for Grad AAA Positions</t>
  </si>
  <si>
    <t>39ee5ed7-eaca-4326-9ebe-0513bdb21043</t>
  </si>
  <si>
    <t>661</t>
  </si>
  <si>
    <t>661 - Victoria College</t>
  </si>
  <si>
    <t>df8742fe-5b95-4cc8-99fd-1411bd86cd99</t>
  </si>
  <si>
    <t>662</t>
  </si>
  <si>
    <t>662 - Trinity College</t>
  </si>
  <si>
    <t>5423fdfa-e068-45e3-b644-f9371a03f4ef</t>
  </si>
  <si>
    <t>663</t>
  </si>
  <si>
    <t>663 - St. Michael's College</t>
  </si>
  <si>
    <t>8b2740cb-ef19-47c9-990c-7e4d02b1bc42</t>
  </si>
  <si>
    <t>664</t>
  </si>
  <si>
    <t>664 - UTSC:Library Liaison Librarians</t>
  </si>
  <si>
    <t>a0a3fc90-e15a-4349-80e8-4cdfb7196cb6</t>
  </si>
  <si>
    <t>665</t>
  </si>
  <si>
    <t>665 - UTSC:Library The Bridge</t>
  </si>
  <si>
    <t>c8c87985-8d04-4c2e-ac0b-b1c4cbfef2af</t>
  </si>
  <si>
    <t>666</t>
  </si>
  <si>
    <t>666 - UTSC:Community Partnerships &amp; Engagement</t>
  </si>
  <si>
    <t>e9666987-c406-48ad-88eb-f5cc3ca7230f</t>
  </si>
  <si>
    <t>667</t>
  </si>
  <si>
    <t>667 - CANSSI Ontario</t>
  </si>
  <si>
    <t>17575c2c-5dee-4038-a2c3-33604db13c3a</t>
  </si>
  <si>
    <t>668</t>
  </si>
  <si>
    <t>668 - UTM:Inst. Study of Univ Pedagogy</t>
  </si>
  <si>
    <t>f7ea6cb7-4046-4942-a92c-3f9cae4f0ada</t>
  </si>
  <si>
    <t>669</t>
  </si>
  <si>
    <t>669 - Inst Research and Data Governance</t>
  </si>
  <si>
    <t>e929afb3-bac4-4cf1-a716-8fcebfd4c88a</t>
  </si>
  <si>
    <t>670</t>
  </si>
  <si>
    <t>670 - CanSSOC</t>
  </si>
  <si>
    <t>c54a90bb-0ea0-4075-8e05-3d4cad549036</t>
  </si>
  <si>
    <t>671</t>
  </si>
  <si>
    <t>671 - UTSC:Ctr-Global Disability Studies</t>
  </si>
  <si>
    <t>686d7bf0-6cde-4fe5-b175-d48c03ef5e81</t>
  </si>
  <si>
    <t>672</t>
  </si>
  <si>
    <t>672 - UTSC:BOSA Admin</t>
  </si>
  <si>
    <t>34d4d782-90dc-4afc-8d87-6140749820d9</t>
  </si>
  <si>
    <t>673</t>
  </si>
  <si>
    <t>673 - UTSC:Dean Admin</t>
  </si>
  <si>
    <t>8a3523b3-9d64-4bdf-a049-639381b16188</t>
  </si>
  <si>
    <t>674</t>
  </si>
  <si>
    <t>674 - UTSC:Principal Admin</t>
  </si>
  <si>
    <t>b77d5d1b-11b1-49a2-879e-20b2f4454d7a</t>
  </si>
  <si>
    <t>675</t>
  </si>
  <si>
    <t>675 - Campus Events</t>
  </si>
  <si>
    <t>b14458e3-0bd4-4c0c-9cdc-c7dcf5128c86</t>
  </si>
  <si>
    <t>676</t>
  </si>
  <si>
    <t>676 - Sexual Violence Prevention &amp; Support Ctr</t>
  </si>
  <si>
    <t>86dd23d0-28cb-4063-8db6-62faf1b5f8fe</t>
  </si>
  <si>
    <t>677</t>
  </si>
  <si>
    <t>677 - UTM:Ctr Std Engagemt</t>
  </si>
  <si>
    <t>9edfaa71-cfe7-4bb9-954d-e9a55b974cb0</t>
  </si>
  <si>
    <t>678</t>
  </si>
  <si>
    <t>678 - UTM: International Education Centre</t>
  </si>
  <si>
    <t>13fa305e-6982-40af-a53c-a36b7ef6f006</t>
  </si>
  <si>
    <t>679</t>
  </si>
  <si>
    <t>679 - Institute of Iranian Studies</t>
  </si>
  <si>
    <t>e55860e0-8e70-4a99-903d-aa7eb6b67f02</t>
  </si>
  <si>
    <t>680</t>
  </si>
  <si>
    <t>680 - Ofc of the Vice Dean, Medical Education</t>
  </si>
  <si>
    <t>72841005-1d94-4af4-bef2-63b9d12215b7</t>
  </si>
  <si>
    <t>681</t>
  </si>
  <si>
    <t>681 - Emerging &amp; Pandemic Infections Consortum</t>
  </si>
  <si>
    <t>0ceb6914-d7c4-4cd3-a8c7-e7218e1855e8</t>
  </si>
  <si>
    <t>682</t>
  </si>
  <si>
    <t>682 - Innovation Hub</t>
  </si>
  <si>
    <t>78a5c952-4fdd-4f11-8754-4ba23cf44c10</t>
  </si>
  <si>
    <t>683</t>
  </si>
  <si>
    <t>683 - Assessment</t>
  </si>
  <si>
    <t>c6c162a4-b868-4aae-8dae-3caa17d09821</t>
  </si>
  <si>
    <t>684</t>
  </si>
  <si>
    <t>684 - UTM: Novo Nordisk Network</t>
  </si>
  <si>
    <t>520c35c7-dfc3-4e62-ac9e-a8cbb13e9e65</t>
  </si>
  <si>
    <t>685</t>
  </si>
  <si>
    <t>685 - Office of University Counsel</t>
  </si>
  <si>
    <t>063d7134-fa33-4189-870e-3626a5db9ba5</t>
  </si>
  <si>
    <t>687</t>
  </si>
  <si>
    <t>687 - CDN Hub-Hlth Intelgnce&amp;Innov Infect Dis</t>
  </si>
  <si>
    <t>53394157-f325-41b9-9d57-c8320f798402</t>
  </si>
  <si>
    <t>689</t>
  </si>
  <si>
    <t>689 - Infrastructure Planning &amp; Implementation</t>
  </si>
  <si>
    <t>6009cf95-a15c-4882-ba14-715b45c6039d</t>
  </si>
  <si>
    <t>690</t>
  </si>
  <si>
    <t>690 - Munk:LoGRI</t>
  </si>
  <si>
    <t>26c1f5fe-4192-4b93-9147-a14406c8e745</t>
  </si>
  <si>
    <t>691</t>
  </si>
  <si>
    <t>691 - Munk:REACH</t>
  </si>
  <si>
    <t>127d00e4-043d-42f3-b965-ff24cf5fd0a3</t>
  </si>
  <si>
    <t>692</t>
  </si>
  <si>
    <t>692 - Data Sciences Institute</t>
  </si>
  <si>
    <t>58fb26b7-93c2-4913-b219-d1127381c1af</t>
  </si>
  <si>
    <t>693</t>
  </si>
  <si>
    <t>4c39dd9f-fd76-4ed0-9fcd-49686efe5982</t>
  </si>
  <si>
    <t>ID2</t>
  </si>
  <si>
    <t>Fund Center: 132456 $0 - $500.00</t>
  </si>
  <si>
    <t xml:space="preserve"> Fund Center: 132456 $0 - $500.00</t>
  </si>
  <si>
    <t>Between|0.01|500.00|CAD|Fund Centre|132456</t>
  </si>
  <si>
    <t>Fund Center: 132456 $500.01 - $5000.00</t>
  </si>
  <si>
    <t xml:space="preserve"> Fund Center: 132456 $500.01 - $5000.00</t>
  </si>
  <si>
    <t>Between|500.01|5000.00|CAD|Fund Centre|132456</t>
  </si>
  <si>
    <t>Fund Center: 132456 $5000.01 - $25000.00</t>
  </si>
  <si>
    <t xml:space="preserve"> Fund Center: 132456 $5000.01 - $25000.00</t>
  </si>
  <si>
    <t>Between|5000.01|25000.00|CAD|Fund Centre|132456</t>
  </si>
  <si>
    <t>Fund Center: 132456 $25000.00 - *</t>
  </si>
  <si>
    <t xml:space="preserve"> Fund Center: 132456 $25000.00 - *</t>
  </si>
  <si>
    <t>greaterThanOrEqualTo|25000.01|CAD|Fund Centre|132456</t>
  </si>
  <si>
    <t>davison2|approver5|approver1|4|5|7|8|9|</t>
  </si>
  <si>
    <t>approver5|approver1|4|5|7|8|9|</t>
  </si>
  <si>
    <t>davison2|</t>
  </si>
  <si>
    <t>approver1|4|5|7|8|9|</t>
  </si>
  <si>
    <t>davison2|approver5|</t>
  </si>
  <si>
    <r>
      <rPr>
        <b/>
        <sz val="9"/>
        <color theme="1"/>
        <rFont val="Calibri"/>
        <family val="2"/>
        <scheme val="minor"/>
      </rPr>
      <t xml:space="preserve">Approves all </t>
    </r>
    <r>
      <rPr>
        <sz val="9"/>
        <color theme="1"/>
        <rFont val="Calibri"/>
        <family val="2"/>
        <scheme val="minor"/>
      </rPr>
      <t>Requisitions</t>
    </r>
  </si>
  <si>
    <t>No CFC Approver Configured</t>
  </si>
  <si>
    <t>Change this to send at least the Excel copy?</t>
  </si>
  <si>
    <r>
      <t xml:space="preserve">When submitting uSOURCE forms for processing, please ensure </t>
    </r>
    <r>
      <rPr>
        <b/>
        <sz val="12"/>
        <color theme="1"/>
        <rFont val="Calibri"/>
        <family val="2"/>
        <scheme val="minor"/>
      </rPr>
      <t xml:space="preserve">both the Excel and signed PDF </t>
    </r>
    <r>
      <rPr>
        <sz val="12"/>
        <color theme="1"/>
        <rFont val="Calibri"/>
        <family val="2"/>
        <scheme val="minor"/>
      </rPr>
      <t xml:space="preserve">copies are sent to the appropriate campus contact:
St. George:  </t>
    </r>
    <r>
      <rPr>
        <u/>
        <sz val="12"/>
        <color rgb="FF0070C0"/>
        <rFont val="Calibri"/>
        <family val="2"/>
        <scheme val="minor"/>
      </rPr>
      <t>uSOURCE@utoronto.ca</t>
    </r>
    <r>
      <rPr>
        <sz val="12"/>
        <color theme="1"/>
        <rFont val="Calibri"/>
        <family val="2"/>
        <scheme val="minor"/>
      </rPr>
      <t xml:space="preserve">
UTM:  </t>
    </r>
    <r>
      <rPr>
        <u/>
        <sz val="12"/>
        <color rgb="FF0070C0"/>
        <rFont val="Calibri"/>
        <family val="2"/>
        <scheme val="minor"/>
      </rPr>
      <t>procurement.utm@utoronto.ca</t>
    </r>
    <r>
      <rPr>
        <sz val="12"/>
        <color theme="1"/>
        <rFont val="Calibri"/>
        <family val="2"/>
        <scheme val="minor"/>
      </rPr>
      <t xml:space="preserve">
UTSC:  </t>
    </r>
    <r>
      <rPr>
        <u/>
        <sz val="12"/>
        <color rgb="FF0070C0"/>
        <rFont val="Calibri"/>
        <family val="2"/>
        <scheme val="minor"/>
      </rPr>
      <t>she.baker@utoronto.ca</t>
    </r>
  </si>
  <si>
    <t>693 - Acceleration Consortium</t>
  </si>
  <si>
    <t>2.0</t>
  </si>
  <si>
    <t>694</t>
  </si>
  <si>
    <t>694 - African Studies Centre</t>
  </si>
  <si>
    <t>f209faae-0eba-4192-85aa-6174a944cc7f</t>
  </si>
  <si>
    <t>695</t>
  </si>
  <si>
    <t>695- Office of Grad Pro Dev &amp; Student Success</t>
  </si>
  <si>
    <t>27301517-7b18-4e94-a91e-611a8b2d633e</t>
  </si>
  <si>
    <t>696</t>
  </si>
  <si>
    <t>696 - FAS Environmental Health and Safety</t>
  </si>
  <si>
    <t>0a82ed17-2937-4d9b-93b4-69ca6ffdceaa</t>
  </si>
  <si>
    <t>698</t>
  </si>
  <si>
    <t>698 - FAS Equity, Diversity and Inclusion</t>
  </si>
  <si>
    <t>a702b43f-df36-445b-a6c8-c1dff6ce420e</t>
  </si>
  <si>
    <t>699</t>
  </si>
  <si>
    <t>699 - Retiree</t>
  </si>
  <si>
    <t>114c5f8a-71e9-4f71-b830-f5afe1bb1c98</t>
  </si>
  <si>
    <t>700</t>
  </si>
  <si>
    <t>700 - OREP Financial Strategy &amp; Services Dept</t>
  </si>
  <si>
    <t>19660d9a-49a0-4ee2-b981-fcf2af65dc34</t>
  </si>
  <si>
    <t>701</t>
  </si>
  <si>
    <t>701 - Office of Learner Affairs</t>
  </si>
  <si>
    <t>3cdd00e9-4fee-4823-ad45-df640d3745c2</t>
  </si>
  <si>
    <t>702</t>
  </si>
  <si>
    <t>702 - Temerty Commercialization &amp; Parternships</t>
  </si>
  <si>
    <t>60ff3c39-413b-4fd2-98da-757944fd4fbc</t>
  </si>
  <si>
    <t>703</t>
  </si>
  <si>
    <t>703 - Facilities Management &amp; Space Planning</t>
  </si>
  <si>
    <t>814e9e7e-ffdd-44a2-b237-3f6e163784fb</t>
  </si>
  <si>
    <t>704</t>
  </si>
  <si>
    <t>704 - Finance, Temerty Medicine</t>
  </si>
  <si>
    <t>a2222b48-14ab-466a-a19c-7725b9262a32</t>
  </si>
  <si>
    <t>705</t>
  </si>
  <si>
    <t>705 - Human Resources, Academic</t>
  </si>
  <si>
    <t>dd735ef7-c903-44ad-83ed-8a806f1aeecf</t>
  </si>
  <si>
    <t>707</t>
  </si>
  <si>
    <t>707 - Human Resources, Administrative</t>
  </si>
  <si>
    <t>49786624-a1b3-4d2d-8ce9-d2a4c7479f61</t>
  </si>
  <si>
    <t>708</t>
  </si>
  <si>
    <t>708 - Vice Dean, Clinical &amp; Faculty Affairs</t>
  </si>
  <si>
    <t>40cec337-00f6-45a0-8302-d2c9e4355a63</t>
  </si>
  <si>
    <t>709</t>
  </si>
  <si>
    <t>709 - Vice Dean, Strategy &amp; Governance</t>
  </si>
  <si>
    <t>9604bd44-9429-4a85-b0cf-e7bf50c8bd76</t>
  </si>
  <si>
    <t>710</t>
  </si>
  <si>
    <t>710 - Dept of Ital Span Port &amp; Lat Am Studies</t>
  </si>
  <si>
    <t>349fb0d6-df4c-4993-9827-7ee29c0b766e</t>
  </si>
  <si>
    <t>711</t>
  </si>
  <si>
    <t>711 - UTSC:Ofc of Indig Initiatvs &amp; Indig Hous</t>
  </si>
  <si>
    <t>91b7fbfc-9f71-4a56-9a06-c91c23338827</t>
  </si>
  <si>
    <t>User Role</t>
  </si>
  <si>
    <r>
      <t>Use this form to request approval permissions for up to</t>
    </r>
    <r>
      <rPr>
        <b/>
        <i/>
        <sz val="11"/>
        <color theme="1"/>
        <rFont val="Calibri"/>
        <family val="2"/>
        <scheme val="minor"/>
      </rPr>
      <t xml:space="preserve"> 15 Funds Centers with IDENTICAL configuration</t>
    </r>
    <r>
      <rPr>
        <i/>
        <sz val="11"/>
        <color theme="1"/>
        <rFont val="Calibri"/>
        <family val="2"/>
        <scheme val="minor"/>
      </rPr>
      <t>.</t>
    </r>
  </si>
  <si>
    <r>
      <t xml:space="preserve">List the Approvers for the Funds Centers in section C, and select the </t>
    </r>
    <r>
      <rPr>
        <b/>
        <i/>
        <sz val="12"/>
        <color theme="1"/>
        <rFont val="Calibri"/>
        <family val="2"/>
        <scheme val="minor"/>
      </rPr>
      <t>maximum</t>
    </r>
    <r>
      <rPr>
        <i/>
        <sz val="12"/>
        <color theme="1"/>
        <rFont val="Calibri"/>
        <family val="2"/>
        <scheme val="minor"/>
      </rPr>
      <t xml:space="preserve"> approval amount.</t>
    </r>
  </si>
  <si>
    <t>$         25,000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</si>
</sst>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_);\(0\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6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6"/>
      <color theme="2"/>
      <name val="Calibri"/>
      <family val="2"/>
      <scheme val="minor"/>
    </font>
    <font>
      <i/>
      <sz val="9"/>
      <color theme="2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2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2A5C"/>
      </bottom>
      <diagonal/>
    </border>
    <border>
      <left/>
      <right/>
      <top style="thin">
        <color rgb="FF002A5C"/>
      </top>
      <bottom/>
      <diagonal/>
    </border>
  </borders>
  <cellStyleXfs count="5">
    <xf numFmtId="0" fontId="0" fillId="0" borderId="0"/>
    <xf numFmtId="0" fontId="9" fillId="6" borderId="0" applyNumberFormat="0" applyBorder="0" applyAlignment="0" applyProtection="0"/>
    <xf numFmtId="0" fontId="1" fillId="7" borderId="11" applyNumberFormat="0" applyFont="0" applyAlignment="0" applyProtection="0"/>
    <xf numFmtId="164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4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3" fillId="0" borderId="0" xfId="0" applyFont="1"/>
    <xf numFmtId="0" fontId="0" fillId="4" borderId="0" xfId="0" applyFill="1"/>
    <xf numFmtId="0" fontId="4" fillId="4" borderId="0" xfId="0" applyFont="1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right"/>
    </xf>
    <xf numFmtId="0" fontId="5" fillId="4" borderId="0" xfId="0" applyFont="1" applyFill="1"/>
    <xf numFmtId="0" fontId="3" fillId="5" borderId="0" xfId="0" applyFont="1" applyFill="1" applyAlignment="1">
      <alignment horizontal="center"/>
    </xf>
    <xf numFmtId="16" fontId="0" fillId="0" borderId="0" xfId="0" applyNumberFormat="1"/>
    <xf numFmtId="0" fontId="0" fillId="0" borderId="0" xfId="0" applyAlignment="1">
      <alignment horizontal="right"/>
    </xf>
    <xf numFmtId="0" fontId="0" fillId="3" borderId="10" xfId="0" applyFill="1" applyBorder="1"/>
    <xf numFmtId="0" fontId="0" fillId="3" borderId="8" xfId="0" applyFill="1" applyBorder="1"/>
    <xf numFmtId="0" fontId="0" fillId="3" borderId="9" xfId="0" applyFill="1" applyBorder="1"/>
    <xf numFmtId="15" fontId="0" fillId="3" borderId="1" xfId="0" applyNumberFormat="1" applyFill="1" applyBorder="1" applyProtection="1">
      <protection locked="0"/>
    </xf>
    <xf numFmtId="0" fontId="0" fillId="3" borderId="7" xfId="0" applyFill="1" applyBorder="1"/>
    <xf numFmtId="0" fontId="0" fillId="3" borderId="5" xfId="0" applyFill="1" applyBorder="1"/>
    <xf numFmtId="0" fontId="0" fillId="3" borderId="6" xfId="0" applyFill="1" applyBorder="1"/>
    <xf numFmtId="0" fontId="2" fillId="2" borderId="0" xfId="0" applyFont="1" applyFill="1" applyAlignment="1">
      <alignment horizontal="right"/>
    </xf>
    <xf numFmtId="0" fontId="0" fillId="3" borderId="1" xfId="0" applyFill="1" applyBorder="1" applyProtection="1">
      <protection locked="0"/>
    </xf>
    <xf numFmtId="0" fontId="10" fillId="4" borderId="0" xfId="0" applyFont="1" applyFill="1" applyAlignment="1">
      <alignment horizontal="right"/>
    </xf>
    <xf numFmtId="0" fontId="0" fillId="4" borderId="5" xfId="0" applyFill="1" applyBorder="1"/>
    <xf numFmtId="0" fontId="5" fillId="4" borderId="0" xfId="0" applyFont="1" applyFill="1" applyAlignment="1">
      <alignment wrapText="1"/>
    </xf>
    <xf numFmtId="0" fontId="11" fillId="4" borderId="0" xfId="0" applyFont="1" applyFill="1"/>
    <xf numFmtId="0" fontId="12" fillId="4" borderId="0" xfId="0" applyFont="1" applyFill="1"/>
    <xf numFmtId="0" fontId="4" fillId="4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0" fillId="4" borderId="0" xfId="0" applyFill="1" applyAlignment="1">
      <alignment vertical="top" wrapText="1"/>
    </xf>
    <xf numFmtId="0" fontId="3" fillId="4" borderId="0" xfId="0" applyFont="1" applyFill="1" applyAlignment="1">
      <alignment vertical="top"/>
    </xf>
    <xf numFmtId="0" fontId="3" fillId="7" borderId="11" xfId="2" applyFont="1"/>
    <xf numFmtId="0" fontId="13" fillId="8" borderId="0" xfId="0" applyFont="1" applyFill="1" applyAlignment="1">
      <alignment wrapText="1"/>
    </xf>
    <xf numFmtId="0" fontId="13" fillId="8" borderId="0" xfId="0" applyFont="1" applyFill="1"/>
    <xf numFmtId="0" fontId="0" fillId="9" borderId="0" xfId="0" applyFill="1"/>
    <xf numFmtId="0" fontId="9" fillId="6" borderId="0" xfId="1"/>
    <xf numFmtId="0" fontId="5" fillId="3" borderId="12" xfId="0" applyFont="1" applyFill="1" applyBorder="1" applyProtection="1">
      <protection locked="0"/>
    </xf>
    <xf numFmtId="0" fontId="15" fillId="4" borderId="0" xfId="0" applyFont="1" applyFill="1" applyAlignment="1">
      <alignment horizontal="center" wrapText="1"/>
    </xf>
    <xf numFmtId="0" fontId="0" fillId="10" borderId="0" xfId="0" applyFill="1"/>
    <xf numFmtId="0" fontId="0" fillId="4" borderId="0" xfId="0" applyFill="1" applyAlignment="1" applyProtection="1">
      <alignment horizontal="left"/>
      <protection locked="0"/>
    </xf>
    <xf numFmtId="0" fontId="0" fillId="4" borderId="0" xfId="0" applyFill="1" applyAlignment="1">
      <alignment vertical="center"/>
    </xf>
    <xf numFmtId="0" fontId="2" fillId="4" borderId="0" xfId="0" applyFont="1" applyFill="1"/>
    <xf numFmtId="0" fontId="5" fillId="4" borderId="0" xfId="0" applyFont="1" applyFill="1" applyAlignment="1">
      <alignment horizontal="left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right"/>
    </xf>
    <xf numFmtId="0" fontId="3" fillId="4" borderId="0" xfId="0" applyFont="1" applyFill="1"/>
    <xf numFmtId="0" fontId="8" fillId="4" borderId="0" xfId="0" applyFont="1" applyFill="1" applyAlignment="1">
      <alignment horizontal="right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3" fillId="14" borderId="0" xfId="0" applyFont="1" applyFill="1"/>
    <xf numFmtId="0" fontId="0" fillId="14" borderId="0" xfId="0" applyFill="1"/>
    <xf numFmtId="0" fontId="3" fillId="15" borderId="0" xfId="0" applyFont="1" applyFill="1"/>
    <xf numFmtId="0" fontId="0" fillId="15" borderId="0" xfId="0" applyFill="1"/>
    <xf numFmtId="0" fontId="0" fillId="15" borderId="0" xfId="0" applyFill="1" applyAlignment="1">
      <alignment horizontal="right"/>
    </xf>
    <xf numFmtId="0" fontId="17" fillId="0" borderId="6" xfId="0" applyFont="1" applyBorder="1"/>
    <xf numFmtId="0" fontId="17" fillId="0" borderId="5" xfId="0" applyFont="1" applyBorder="1"/>
    <xf numFmtId="0" fontId="17" fillId="0" borderId="7" xfId="0" applyFont="1" applyBorder="1"/>
    <xf numFmtId="0" fontId="17" fillId="0" borderId="0" xfId="0" applyFont="1"/>
    <xf numFmtId="0" fontId="17" fillId="0" borderId="13" xfId="0" applyFont="1" applyBorder="1"/>
    <xf numFmtId="0" fontId="17" fillId="0" borderId="14" xfId="0" applyFont="1" applyBorder="1"/>
    <xf numFmtId="0" fontId="17" fillId="0" borderId="9" xfId="0" applyFont="1" applyBorder="1"/>
    <xf numFmtId="0" fontId="17" fillId="0" borderId="8" xfId="0" applyFont="1" applyBorder="1"/>
    <xf numFmtId="0" fontId="17" fillId="0" borderId="10" xfId="0" applyFont="1" applyBorder="1"/>
    <xf numFmtId="0" fontId="5" fillId="3" borderId="15" xfId="0" applyFont="1" applyFill="1" applyBorder="1" applyProtection="1">
      <protection locked="0"/>
    </xf>
    <xf numFmtId="0" fontId="0" fillId="16" borderId="0" xfId="0" applyFill="1"/>
    <xf numFmtId="0" fontId="0" fillId="17" borderId="0" xfId="0" applyFill="1"/>
    <xf numFmtId="0" fontId="18" fillId="18" borderId="0" xfId="1" applyFont="1" applyFill="1"/>
    <xf numFmtId="165" fontId="0" fillId="0" borderId="0" xfId="0" applyNumberFormat="1"/>
    <xf numFmtId="166" fontId="0" fillId="0" borderId="0" xfId="3" applyNumberFormat="1" applyFont="1"/>
    <xf numFmtId="49" fontId="0" fillId="3" borderId="1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vertical="top"/>
    </xf>
    <xf numFmtId="0" fontId="0" fillId="7" borderId="11" xfId="2" applyFont="1" applyAlignment="1">
      <alignment vertical="top"/>
    </xf>
    <xf numFmtId="0" fontId="5" fillId="3" borderId="16" xfId="0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5" fillId="3" borderId="18" xfId="0" applyFont="1" applyFill="1" applyBorder="1" applyProtection="1">
      <protection locked="0"/>
    </xf>
    <xf numFmtId="0" fontId="5" fillId="3" borderId="19" xfId="0" applyFont="1" applyFill="1" applyBorder="1" applyProtection="1">
      <protection locked="0"/>
    </xf>
    <xf numFmtId="0" fontId="5" fillId="3" borderId="20" xfId="0" applyFont="1" applyFill="1" applyBorder="1" applyProtection="1">
      <protection locked="0"/>
    </xf>
    <xf numFmtId="0" fontId="5" fillId="3" borderId="21" xfId="0" applyFont="1" applyFill="1" applyBorder="1" applyProtection="1">
      <protection locked="0"/>
    </xf>
    <xf numFmtId="0" fontId="5" fillId="3" borderId="22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wrapText="1"/>
      <protection locked="0"/>
    </xf>
    <xf numFmtId="49" fontId="0" fillId="16" borderId="0" xfId="0" applyNumberFormat="1" applyFill="1"/>
    <xf numFmtId="0" fontId="0" fillId="3" borderId="23" xfId="0" applyFill="1" applyBorder="1" applyProtection="1">
      <protection locked="0"/>
    </xf>
    <xf numFmtId="14" fontId="0" fillId="3" borderId="23" xfId="0" applyNumberFormat="1" applyFill="1" applyBorder="1" applyProtection="1">
      <protection locked="0"/>
    </xf>
    <xf numFmtId="0" fontId="0" fillId="0" borderId="24" xfId="0" applyBorder="1"/>
    <xf numFmtId="0" fontId="0" fillId="0" borderId="25" xfId="0" applyBorder="1"/>
    <xf numFmtId="0" fontId="21" fillId="0" borderId="25" xfId="0" applyFont="1" applyBorder="1"/>
    <xf numFmtId="0" fontId="23" fillId="4" borderId="0" xfId="0" applyFont="1" applyFill="1" applyAlignment="1">
      <alignment vertical="center"/>
    </xf>
    <xf numFmtId="0" fontId="0" fillId="3" borderId="23" xfId="0" applyFill="1" applyBorder="1" applyAlignment="1" applyProtection="1">
      <alignment horizontal="left"/>
      <protection locked="0"/>
    </xf>
    <xf numFmtId="166" fontId="0" fillId="0" borderId="0" xfId="3" applyNumberFormat="1" applyFont="1" applyAlignment="1">
      <alignment horizontal="right"/>
    </xf>
    <xf numFmtId="0" fontId="26" fillId="11" borderId="0" xfId="0" applyFont="1" applyFill="1"/>
    <xf numFmtId="0" fontId="26" fillId="0" borderId="0" xfId="0" applyFont="1"/>
    <xf numFmtId="0" fontId="25" fillId="0" borderId="0" xfId="0" applyFont="1"/>
    <xf numFmtId="0" fontId="28" fillId="4" borderId="0" xfId="0" applyFont="1" applyFill="1"/>
    <xf numFmtId="165" fontId="23" fillId="3" borderId="23" xfId="3" applyNumberFormat="1" applyFont="1" applyFill="1" applyBorder="1" applyProtection="1">
      <protection locked="0"/>
    </xf>
    <xf numFmtId="165" fontId="23" fillId="3" borderId="23" xfId="3" applyNumberFormat="1" applyFon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 vertical="top"/>
      <protection locked="0"/>
    </xf>
    <xf numFmtId="0" fontId="0" fillId="3" borderId="4" xfId="0" applyFill="1" applyBorder="1" applyAlignment="1" applyProtection="1">
      <alignment horizontal="left" vertical="top"/>
      <protection locked="0"/>
    </xf>
    <xf numFmtId="0" fontId="0" fillId="3" borderId="3" xfId="0" applyFill="1" applyBorder="1" applyAlignment="1" applyProtection="1">
      <alignment horizontal="left" vertical="top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4" fillId="4" borderId="0" xfId="0" applyFont="1" applyFill="1" applyAlignment="1">
      <alignment horizontal="left" vertical="top" wrapText="1"/>
    </xf>
    <xf numFmtId="0" fontId="0" fillId="3" borderId="23" xfId="0" applyFill="1" applyBorder="1" applyAlignment="1" applyProtection="1">
      <alignment horizontal="left"/>
      <protection locked="0"/>
    </xf>
    <xf numFmtId="0" fontId="0" fillId="3" borderId="23" xfId="0" applyFill="1" applyBorder="1" applyProtection="1">
      <protection locked="0"/>
    </xf>
    <xf numFmtId="0" fontId="5" fillId="4" borderId="0" xfId="0" applyFont="1" applyFill="1" applyAlignment="1">
      <alignment horizontal="right" wrapText="1"/>
    </xf>
    <xf numFmtId="0" fontId="5" fillId="4" borderId="0" xfId="0" applyFont="1" applyFill="1" applyAlignment="1">
      <alignment horizontal="right" wrapText="1" indent="3"/>
    </xf>
    <xf numFmtId="0" fontId="24" fillId="3" borderId="23" xfId="4" applyFill="1" applyBorder="1" applyProtection="1">
      <protection locked="0"/>
    </xf>
    <xf numFmtId="0" fontId="19" fillId="19" borderId="0" xfId="0" applyFont="1" applyFill="1" applyAlignment="1">
      <alignment horizontal="left" vertical="top" wrapText="1" indent="1"/>
    </xf>
    <xf numFmtId="0" fontId="0" fillId="3" borderId="23" xfId="0" applyFill="1" applyBorder="1" applyAlignment="1" applyProtection="1">
      <alignment horizontal="left" vertical="top" wrapText="1" indent="1"/>
      <protection locked="0"/>
    </xf>
    <xf numFmtId="0" fontId="20" fillId="19" borderId="0" xfId="0" applyFont="1" applyFill="1" applyAlignment="1">
      <alignment horizontal="left" vertical="top" wrapText="1" indent="1"/>
    </xf>
    <xf numFmtId="0" fontId="0" fillId="19" borderId="0" xfId="0" applyFill="1" applyAlignment="1">
      <alignment horizontal="left" vertical="top" indent="1"/>
    </xf>
    <xf numFmtId="0" fontId="0" fillId="3" borderId="2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2" xfId="0" applyFill="1" applyBorder="1" applyAlignment="1" applyProtection="1">
      <alignment horizontal="left" vertical="top" wrapText="1" indent="1"/>
      <protection locked="0"/>
    </xf>
    <xf numFmtId="0" fontId="0" fillId="3" borderId="4" xfId="0" applyFill="1" applyBorder="1" applyAlignment="1" applyProtection="1">
      <alignment horizontal="left" vertical="top" wrapText="1" indent="1"/>
      <protection locked="0"/>
    </xf>
    <xf numFmtId="0" fontId="0" fillId="3" borderId="3" xfId="0" applyFill="1" applyBorder="1" applyAlignment="1" applyProtection="1">
      <alignment horizontal="left" vertical="top" wrapText="1" indent="1"/>
      <protection locked="0"/>
    </xf>
  </cellXfs>
  <cellStyles count="5">
    <cellStyle name="Currency" xfId="3" builtinId="4"/>
    <cellStyle name="Hyperlink" xfId="4" builtinId="8"/>
    <cellStyle name="Neutral" xfId="1" builtinId="28"/>
    <cellStyle name="Normal" xfId="0" builtinId="0"/>
    <cellStyle name="Note" xfId="2" builtinId="10"/>
  </cellStyles>
  <dxfs count="23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002A5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264215</xdr:colOff>
      <xdr:row>2</xdr:row>
      <xdr:rowOff>142046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93015" cy="5103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5761</xdr:colOff>
      <xdr:row>0</xdr:row>
      <xdr:rowOff>0</xdr:rowOff>
    </xdr:from>
    <xdr:to>
      <xdr:col>4</xdr:col>
      <xdr:colOff>247649</xdr:colOff>
      <xdr:row>2</xdr:row>
      <xdr:rowOff>142046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9"/>
        <a:stretch/>
      </xdr:blipFill>
      <xdr:spPr>
        <a:xfrm>
          <a:off x="5761" y="0"/>
          <a:ext cx="2023063" cy="599246"/>
        </a:xfrm>
        <a:prstGeom prst="rect">
          <a:avLst/>
        </a:prstGeom>
      </xdr:spPr>
    </xdr:pic>
    <xdr:clientData/>
  </xdr:twoCellAnchor>
  <xdr:twoCellAnchor>
    <xdr:from>
      <xdr:col>9</xdr:col>
      <xdr:colOff>83820</xdr:colOff>
      <xdr:row>24</xdr:row>
      <xdr:rowOff>76200</xdr:rowOff>
    </xdr:from>
    <xdr:to>
      <xdr:col>9</xdr:col>
      <xdr:colOff>422910</xdr:colOff>
      <xdr:row>24</xdr:row>
      <xdr:rowOff>285750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036820" y="3619500"/>
          <a:ext cx="33909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900"/>
            <a:t>OR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505515</xdr:colOff>
      <xdr:row>2</xdr:row>
      <xdr:rowOff>142046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48615" cy="510346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connectionId="1" xr16:uid="{484A6300-57DC-416B-8F05-54217F69B66B}" autoFormatId="16" applyNumberFormats="0" applyBorderFormats="0" applyFontFormats="0" applyPatternFormats="0" applyAlignmentFormats="0" applyWidthHeightFormats="0">
  <queryTableRefresh nextId="19">
    <queryTableFields count="18">
      <queryTableField id="1" name="FileSystemObjectType" tableColumnId="1"/>
      <queryTableField id="2" name="Id" tableColumnId="2"/>
      <queryTableField id="3" name="ServerRedirectedEmbedUri" tableColumnId="3"/>
      <queryTableField id="4" name="ServerRedirectedEmbedUrl" tableColumnId="4"/>
      <queryTableField id="5" name="ContentTypeId" tableColumnId="5"/>
      <queryTableField id="6" name="Title" tableColumnId="6"/>
      <queryTableField id="7" name="OData__ColorTag" tableColumnId="7"/>
      <queryTableField id="8" name="ComplianceAssetId" tableColumnId="8"/>
      <queryTableField id="9" name="Org_ID" tableColumnId="9"/>
      <queryTableField id="10" name="ID_andDept" tableColumnId="10"/>
      <queryTableField id="11" name="ID" tableColumnId="11"/>
      <queryTableField id="12" name="Modified" tableColumnId="12"/>
      <queryTableField id="13" name="Created" tableColumnId="13"/>
      <queryTableField id="14" name="AuthorId" tableColumnId="14"/>
      <queryTableField id="15" name="EditorId" tableColumnId="15"/>
      <queryTableField id="16" name="OData__UIVersionString" tableColumnId="16"/>
      <queryTableField id="17" name="Attachments" tableColumnId="17"/>
      <queryTableField id="18" name="GUID" tableColumnId="1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693080-3D30-4AFF-8EB6-73CC7FF42B1E}" name="UofT_Departments" displayName="UofT_Departments" ref="A1:R697" tableType="queryTable" totalsRowShown="0">
  <autoFilter ref="A1:R697" xr:uid="{AA693080-3D30-4AFF-8EB6-73CC7FF42B1E}"/>
  <tableColumns count="18">
    <tableColumn id="1" xr3:uid="{D8C62EAE-41BC-4DAA-8CC6-61B044AD90D7}" uniqueName="1" name="FileSystemObjectType" queryTableFieldId="1"/>
    <tableColumn id="2" xr3:uid="{E050D6CF-9458-40F2-8F20-AE65FA93E31A}" uniqueName="2" name="Id" queryTableFieldId="2"/>
    <tableColumn id="3" xr3:uid="{8D52C406-2481-4F9E-92D1-A06375071476}" uniqueName="3" name="ServerRedirectedEmbedUri" queryTableFieldId="3"/>
    <tableColumn id="4" xr3:uid="{B199AACE-BF28-491B-8096-0461027EF4FC}" uniqueName="4" name="ServerRedirectedEmbedUrl" queryTableFieldId="4"/>
    <tableColumn id="5" xr3:uid="{56FC1C34-075F-42A0-A8B0-9DB27C1A1FA4}" uniqueName="5" name="ContentTypeId" queryTableFieldId="5"/>
    <tableColumn id="6" xr3:uid="{C6B36A9A-38CD-4A32-A57F-EF6C9CBA3985}" uniqueName="6" name="Title" queryTableFieldId="6"/>
    <tableColumn id="7" xr3:uid="{C6F6353C-5F46-421D-ADEE-98ED30D9B549}" uniqueName="7" name="OData__ColorTag" queryTableFieldId="7"/>
    <tableColumn id="8" xr3:uid="{49A86749-14DC-49D3-8CE2-D78A2690EBB1}" uniqueName="8" name="ComplianceAssetId" queryTableFieldId="8"/>
    <tableColumn id="9" xr3:uid="{0DDEE921-636B-4F2B-ADFC-655097416F36}" uniqueName="9" name="Org_ID" queryTableFieldId="9"/>
    <tableColumn id="10" xr3:uid="{D10B9660-72D3-4679-B1D7-3AF54B3E08A5}" uniqueName="10" name="ID_andDept" queryTableFieldId="10"/>
    <tableColumn id="11" xr3:uid="{A59ACFB4-1EAC-42DF-8955-28D56D64027F}" uniqueName="11" name="ID2" queryTableFieldId="11"/>
    <tableColumn id="12" xr3:uid="{CF4EC4D5-5C21-4F2A-ACCE-7ED90AC72BF9}" uniqueName="12" name="Modified" queryTableFieldId="12"/>
    <tableColumn id="13" xr3:uid="{67F9D87E-FF3C-40B1-9C74-67DB7223C032}" uniqueName="13" name="Created" queryTableFieldId="13"/>
    <tableColumn id="14" xr3:uid="{FDF13F43-9EE4-46DF-A466-8698BA2F8B21}" uniqueName="14" name="AuthorId" queryTableFieldId="14"/>
    <tableColumn id="15" xr3:uid="{75253C98-AE8D-4DD7-BEDE-80F84F1A55D5}" uniqueName="15" name="EditorId" queryTableFieldId="15"/>
    <tableColumn id="16" xr3:uid="{D4F9B0B0-A970-4F98-B1D2-A80C33FBF524}" uniqueName="16" name="OData__UIVersionString" queryTableFieldId="16"/>
    <tableColumn id="17" xr3:uid="{93D5ACA9-55E3-49DC-BBA0-E79BE52062CE}" uniqueName="17" name="Attachments" queryTableFieldId="17"/>
    <tableColumn id="18" xr3:uid="{9D9D2DAA-4C9C-447E-A61A-BDBFEFDB1949}" uniqueName="18" name="GUID" queryTableFieldId="18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4"/>
  <sheetViews>
    <sheetView zoomScale="115" zoomScaleNormal="115" workbookViewId="0">
      <selection activeCell="G17" sqref="G17:J17"/>
    </sheetView>
  </sheetViews>
  <sheetFormatPr defaultColWidth="8.7109375" defaultRowHeight="15" x14ac:dyDescent="0.25"/>
  <cols>
    <col min="2" max="2" width="11.28515625" customWidth="1"/>
    <col min="3" max="3" width="7.7109375" customWidth="1"/>
    <col min="4" max="4" width="10.7109375" customWidth="1"/>
    <col min="5" max="5" width="7.7109375" customWidth="1"/>
    <col min="6" max="6" width="10.7109375" customWidth="1"/>
    <col min="7" max="7" width="7.42578125" customWidth="1"/>
    <col min="8" max="8" width="10.7109375" customWidth="1"/>
    <col min="10" max="10" width="10.28515625" customWidth="1"/>
  </cols>
  <sheetData>
    <row r="1" spans="1:11" ht="21" x14ac:dyDescent="0.35">
      <c r="J1" s="3" t="s">
        <v>36</v>
      </c>
    </row>
    <row r="5" spans="1:11" x14ac:dyDescent="0.25">
      <c r="A5" s="2" t="s">
        <v>35</v>
      </c>
    </row>
    <row r="6" spans="1:11" x14ac:dyDescent="0.25">
      <c r="A6" s="2" t="s">
        <v>34</v>
      </c>
    </row>
    <row r="7" spans="1:11" x14ac:dyDescent="0.25">
      <c r="A7" s="2" t="s">
        <v>63</v>
      </c>
    </row>
    <row r="9" spans="1:11" x14ac:dyDescent="0.25">
      <c r="A9" s="1" t="s">
        <v>33</v>
      </c>
      <c r="B9" s="1"/>
      <c r="C9" s="1"/>
      <c r="D9" s="1"/>
      <c r="E9" s="1"/>
      <c r="F9" s="1"/>
      <c r="G9" s="1"/>
      <c r="H9" s="1"/>
      <c r="I9" s="1"/>
      <c r="J9" s="1"/>
    </row>
    <row r="10" spans="1:11" ht="15.75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1" ht="25.5" thickBot="1" x14ac:dyDescent="0.3">
      <c r="A11" s="25" t="s">
        <v>32</v>
      </c>
      <c r="B11" s="105"/>
      <c r="C11" s="106"/>
      <c r="D11" s="25" t="s">
        <v>31</v>
      </c>
      <c r="E11" s="105"/>
      <c r="F11" s="106"/>
      <c r="G11" s="25" t="s">
        <v>30</v>
      </c>
      <c r="H11" s="105"/>
      <c r="I11" s="106"/>
      <c r="J11" s="6"/>
    </row>
    <row r="12" spans="1:11" x14ac:dyDescent="0.25">
      <c r="A12" s="6"/>
      <c r="B12" s="6"/>
      <c r="C12" s="6"/>
      <c r="D12" s="6"/>
      <c r="E12" s="6"/>
      <c r="F12" s="24"/>
      <c r="G12" s="6"/>
      <c r="H12" s="6"/>
      <c r="I12" s="6"/>
      <c r="J12" s="6"/>
    </row>
    <row r="13" spans="1:11" x14ac:dyDescent="0.25">
      <c r="A13" s="1" t="s">
        <v>29</v>
      </c>
      <c r="B13" s="1"/>
      <c r="C13" s="1"/>
      <c r="D13" s="1"/>
      <c r="E13" s="1"/>
      <c r="F13" s="1"/>
      <c r="G13" s="1"/>
      <c r="H13" s="1"/>
      <c r="I13" s="1"/>
      <c r="J13" s="1"/>
    </row>
    <row r="14" spans="1:11" ht="15.75" thickBo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1" ht="17.649999999999999" customHeight="1" thickBot="1" x14ac:dyDescent="0.3">
      <c r="A15" s="6" t="s">
        <v>28</v>
      </c>
      <c r="B15" s="6"/>
      <c r="C15" s="6"/>
      <c r="D15" s="6"/>
      <c r="E15" s="6"/>
      <c r="F15" s="6"/>
      <c r="G15" s="102"/>
      <c r="H15" s="103"/>
      <c r="I15" s="103"/>
      <c r="J15" s="104"/>
      <c r="K15" s="4"/>
    </row>
    <row r="16" spans="1:11" ht="15.75" thickBot="1" x14ac:dyDescent="0.3">
      <c r="A16" s="6" t="s">
        <v>27</v>
      </c>
      <c r="B16" s="6"/>
      <c r="C16" s="6"/>
      <c r="D16" s="6"/>
      <c r="E16" s="6"/>
      <c r="F16" s="6"/>
      <c r="G16" s="99"/>
      <c r="H16" s="100"/>
      <c r="I16" s="100"/>
      <c r="J16" s="101"/>
    </row>
    <row r="17" spans="1:10" ht="15.75" thickBot="1" x14ac:dyDescent="0.3">
      <c r="A17" s="6" t="s">
        <v>5</v>
      </c>
      <c r="B17" s="6"/>
      <c r="C17" s="6"/>
      <c r="D17" s="8"/>
      <c r="E17" s="6"/>
      <c r="F17" s="6"/>
      <c r="G17" s="99"/>
      <c r="H17" s="100"/>
      <c r="I17" s="100"/>
      <c r="J17" s="101"/>
    </row>
    <row r="18" spans="1:10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25">
      <c r="A19" s="1" t="s">
        <v>26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ht="15.75" thickBot="1" x14ac:dyDescent="0.3">
      <c r="A21" s="6" t="s">
        <v>25</v>
      </c>
      <c r="B21" s="6"/>
      <c r="C21" s="99" t="s">
        <v>47</v>
      </c>
      <c r="D21" s="100"/>
      <c r="E21" s="100"/>
      <c r="F21" s="101"/>
      <c r="G21" s="6"/>
      <c r="H21" s="6"/>
      <c r="I21" s="6"/>
      <c r="J21" s="6"/>
    </row>
    <row r="22" spans="1:10" ht="14.65" customHeight="1" x14ac:dyDescent="0.25">
      <c r="A22" s="6" t="s">
        <v>24</v>
      </c>
      <c r="B22" s="6"/>
      <c r="C22" s="107" t="e">
        <f>VLOOKUP(C21,Roles!A:B,2,FALSE)</f>
        <v>#N/A</v>
      </c>
      <c r="D22" s="107"/>
      <c r="E22" s="107"/>
      <c r="F22" s="107"/>
      <c r="G22" s="107"/>
      <c r="H22" s="107"/>
      <c r="I22" s="107"/>
      <c r="J22" s="107"/>
    </row>
    <row r="23" spans="1:10" x14ac:dyDescent="0.25">
      <c r="A23" s="6"/>
      <c r="B23" s="6"/>
      <c r="C23" s="107"/>
      <c r="D23" s="107"/>
      <c r="E23" s="107"/>
      <c r="F23" s="107"/>
      <c r="G23" s="107"/>
      <c r="H23" s="107"/>
      <c r="I23" s="107"/>
      <c r="J23" s="107"/>
    </row>
    <row r="24" spans="1:10" x14ac:dyDescent="0.25">
      <c r="A24" s="6"/>
      <c r="B24" s="7"/>
      <c r="C24" s="107"/>
      <c r="D24" s="107"/>
      <c r="E24" s="107"/>
      <c r="F24" s="107"/>
      <c r="G24" s="107"/>
      <c r="H24" s="107"/>
      <c r="I24" s="107"/>
      <c r="J24" s="107"/>
    </row>
    <row r="25" spans="1:10" x14ac:dyDescent="0.25">
      <c r="A25" s="6"/>
      <c r="B25" s="7"/>
      <c r="C25" s="107"/>
      <c r="D25" s="107"/>
      <c r="E25" s="107"/>
      <c r="F25" s="107"/>
      <c r="G25" s="107"/>
      <c r="H25" s="107"/>
      <c r="I25" s="107"/>
      <c r="J25" s="107"/>
    </row>
    <row r="26" spans="1:10" x14ac:dyDescent="0.25">
      <c r="A26" s="1" t="s">
        <v>23</v>
      </c>
      <c r="B26" s="1"/>
      <c r="C26" s="1"/>
      <c r="D26" s="1"/>
      <c r="E26" s="1"/>
      <c r="F26" s="1"/>
      <c r="G26" s="1"/>
      <c r="H26" s="1"/>
      <c r="I26" s="1"/>
      <c r="J26" s="21" t="e">
        <f>VLOOKUP(C21,Roles!A:C,3,FALSE)</f>
        <v>#N/A</v>
      </c>
    </row>
    <row r="27" spans="1:10" x14ac:dyDescent="0.25">
      <c r="A27" s="7" t="s">
        <v>22</v>
      </c>
      <c r="B27" s="7"/>
      <c r="C27" s="7"/>
      <c r="D27" s="7"/>
      <c r="E27" s="7"/>
      <c r="F27" s="7"/>
      <c r="G27" s="7"/>
      <c r="H27" s="7"/>
      <c r="I27" s="7"/>
      <c r="J27" s="23" t="e">
        <f>VLOOKUP(C21,Roles!A:D,4,FALSE)</f>
        <v>#N/A</v>
      </c>
    </row>
    <row r="28" spans="1:10" x14ac:dyDescent="0.25">
      <c r="A28" s="7" t="s">
        <v>21</v>
      </c>
      <c r="B28" s="7"/>
      <c r="C28" s="7"/>
      <c r="D28" s="7"/>
      <c r="E28" s="7"/>
      <c r="F28" s="7"/>
      <c r="G28" s="7"/>
      <c r="H28" s="7"/>
      <c r="I28" s="7"/>
      <c r="J28" s="7"/>
    </row>
    <row r="29" spans="1:10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</row>
    <row r="30" spans="1:10" ht="15.75" thickBot="1" x14ac:dyDescent="0.3">
      <c r="A30" s="9" t="s">
        <v>3</v>
      </c>
      <c r="B30" s="10" t="s">
        <v>4</v>
      </c>
      <c r="C30" s="9" t="s">
        <v>3</v>
      </c>
      <c r="D30" s="10" t="s">
        <v>4</v>
      </c>
      <c r="E30" s="9" t="s">
        <v>3</v>
      </c>
      <c r="F30" s="10" t="s">
        <v>4</v>
      </c>
      <c r="G30" s="9" t="s">
        <v>3</v>
      </c>
      <c r="H30" s="10" t="s">
        <v>4</v>
      </c>
      <c r="I30" s="9" t="s">
        <v>3</v>
      </c>
      <c r="J30" s="10" t="s">
        <v>4</v>
      </c>
    </row>
    <row r="31" spans="1:10" ht="15.75" thickBot="1" x14ac:dyDescent="0.3">
      <c r="A31" s="10">
        <v>1</v>
      </c>
      <c r="B31" s="22"/>
      <c r="C31" s="10">
        <v>6</v>
      </c>
      <c r="D31" s="22"/>
      <c r="E31" s="10">
        <v>11</v>
      </c>
      <c r="F31" s="22"/>
      <c r="G31" s="10">
        <v>16</v>
      </c>
      <c r="H31" s="22"/>
      <c r="I31" s="10">
        <v>21</v>
      </c>
      <c r="J31" s="22"/>
    </row>
    <row r="32" spans="1:10" ht="15.75" thickBot="1" x14ac:dyDescent="0.3">
      <c r="A32" s="10">
        <v>2</v>
      </c>
      <c r="B32" s="22"/>
      <c r="C32" s="10">
        <v>7</v>
      </c>
      <c r="D32" s="22"/>
      <c r="E32" s="10">
        <v>12</v>
      </c>
      <c r="F32" s="22"/>
      <c r="G32" s="10">
        <v>17</v>
      </c>
      <c r="H32" s="22"/>
      <c r="I32" s="10">
        <v>22</v>
      </c>
      <c r="J32" s="22"/>
    </row>
    <row r="33" spans="1:10" ht="15.75" thickBot="1" x14ac:dyDescent="0.3">
      <c r="A33" s="10">
        <v>3</v>
      </c>
      <c r="B33" s="22"/>
      <c r="C33" s="10">
        <v>8</v>
      </c>
      <c r="D33" s="22"/>
      <c r="E33" s="10">
        <v>13</v>
      </c>
      <c r="F33" s="22"/>
      <c r="G33" s="10">
        <v>18</v>
      </c>
      <c r="H33" s="22"/>
      <c r="I33" s="10">
        <v>23</v>
      </c>
      <c r="J33" s="22"/>
    </row>
    <row r="34" spans="1:10" ht="15.75" thickBot="1" x14ac:dyDescent="0.3">
      <c r="A34" s="10">
        <v>4</v>
      </c>
      <c r="B34" s="22"/>
      <c r="C34" s="10">
        <v>9</v>
      </c>
      <c r="D34" s="22"/>
      <c r="E34" s="10">
        <v>14</v>
      </c>
      <c r="F34" s="22"/>
      <c r="G34" s="10">
        <v>19</v>
      </c>
      <c r="H34" s="22"/>
      <c r="I34" s="10">
        <v>24</v>
      </c>
      <c r="J34" s="22"/>
    </row>
    <row r="35" spans="1:10" ht="15.75" thickBot="1" x14ac:dyDescent="0.3">
      <c r="A35" s="10">
        <v>5</v>
      </c>
      <c r="B35" s="22"/>
      <c r="C35" s="10">
        <v>10</v>
      </c>
      <c r="D35" s="22"/>
      <c r="E35" s="10">
        <v>15</v>
      </c>
      <c r="F35" s="22"/>
      <c r="G35" s="10">
        <v>20</v>
      </c>
      <c r="H35" s="22"/>
      <c r="I35" s="10">
        <v>25</v>
      </c>
      <c r="J35" s="22"/>
    </row>
    <row r="36" spans="1:10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0" x14ac:dyDescent="0.25">
      <c r="A37" s="1" t="s">
        <v>20</v>
      </c>
      <c r="B37" s="1"/>
      <c r="C37" s="1"/>
      <c r="D37" s="1"/>
      <c r="E37" s="1"/>
      <c r="F37" s="1"/>
      <c r="G37" s="1"/>
      <c r="H37" s="1"/>
      <c r="I37" s="1"/>
      <c r="J37" s="21"/>
    </row>
    <row r="38" spans="1:10" x14ac:dyDescent="0.25">
      <c r="A38" s="7" t="s">
        <v>19</v>
      </c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5">
      <c r="A39" s="7" t="s">
        <v>18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ht="15.75" thickBo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ht="15.75" thickBot="1" x14ac:dyDescent="0.3">
      <c r="A41" s="6" t="s">
        <v>6</v>
      </c>
      <c r="B41" s="99"/>
      <c r="C41" s="100"/>
      <c r="D41" s="100"/>
      <c r="E41" s="101"/>
      <c r="F41" s="6"/>
      <c r="G41" s="6" t="s">
        <v>9</v>
      </c>
      <c r="H41" s="6"/>
      <c r="I41" s="6"/>
      <c r="J41" s="6"/>
    </row>
    <row r="42" spans="1:10" ht="16.899999999999999" customHeight="1" thickBot="1" x14ac:dyDescent="0.3">
      <c r="A42" s="6" t="s">
        <v>7</v>
      </c>
      <c r="B42" s="99"/>
      <c r="C42" s="100"/>
      <c r="D42" s="100"/>
      <c r="E42" s="101"/>
      <c r="F42" s="6"/>
      <c r="G42" s="20"/>
      <c r="H42" s="19"/>
      <c r="I42" s="19"/>
      <c r="J42" s="18"/>
    </row>
    <row r="43" spans="1:10" ht="14.65" customHeight="1" thickBot="1" x14ac:dyDescent="0.3">
      <c r="A43" s="6" t="s">
        <v>10</v>
      </c>
      <c r="B43" s="17"/>
      <c r="C43" s="6"/>
      <c r="D43" s="6"/>
      <c r="E43" s="6"/>
      <c r="F43" s="6"/>
      <c r="G43" s="16"/>
      <c r="H43" s="15"/>
      <c r="I43" s="15"/>
      <c r="J43" s="14"/>
    </row>
    <row r="44" spans="1:10" x14ac:dyDescent="0.25">
      <c r="J44" s="13"/>
    </row>
  </sheetData>
  <sheetProtection password="EB21" sheet="1" objects="1" scenarios="1" selectLockedCells="1"/>
  <mergeCells count="10">
    <mergeCell ref="B42:E42"/>
    <mergeCell ref="G16:J16"/>
    <mergeCell ref="G17:J17"/>
    <mergeCell ref="G15:J15"/>
    <mergeCell ref="B11:C11"/>
    <mergeCell ref="E11:F11"/>
    <mergeCell ref="H11:I11"/>
    <mergeCell ref="B41:E41"/>
    <mergeCell ref="C21:F21"/>
    <mergeCell ref="C22:J25"/>
  </mergeCells>
  <conditionalFormatting sqref="A27:J36">
    <cfRule type="expression" dxfId="22" priority="1">
      <formula>$J$27="NR"</formula>
    </cfRule>
  </conditionalFormatting>
  <dataValidations count="1">
    <dataValidation allowBlank="1" showInputMessage="1" showErrorMessage="1" prompt="See the Depart_List tab in this file for a complete list of UofT department numbers." sqref="G15:J15" xr:uid="{00000000-0002-0000-0000-000000000000}"/>
  </dataValidations>
  <pageMargins left="0.7" right="0.7" top="0.75" bottom="0.75" header="0.3" footer="0.3"/>
  <pageSetup scale="9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Roles!$A:$A</xm:f>
          </x14:formula1>
          <xm:sqref>C21:F21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E2"/>
  <sheetViews>
    <sheetView workbookViewId="0">
      <selection activeCell="E2" sqref="E2"/>
    </sheetView>
  </sheetViews>
  <sheetFormatPr defaultColWidth="8.85546875" defaultRowHeight="15" x14ac:dyDescent="0.25"/>
  <cols>
    <col min="1" max="1" width="9.140625" customWidth="1"/>
    <col min="2" max="2" width="26.28515625" customWidth="1"/>
    <col min="3" max="3" width="13.140625" customWidth="1"/>
    <col min="4" max="4" width="12.42578125" customWidth="1"/>
  </cols>
  <sheetData>
    <row r="1" spans="1:5" x14ac:dyDescent="0.25">
      <c r="A1" s="11" t="s">
        <v>11</v>
      </c>
      <c r="B1" s="11" t="s">
        <v>12</v>
      </c>
      <c r="C1" s="11" t="s">
        <v>13</v>
      </c>
      <c r="D1" s="11" t="s">
        <v>14</v>
      </c>
      <c r="E1" s="5"/>
    </row>
    <row r="2" spans="1:5" x14ac:dyDescent="0.25">
      <c r="A2" t="s">
        <v>15</v>
      </c>
      <c r="B2" t="s">
        <v>16</v>
      </c>
      <c r="C2" t="s">
        <v>17</v>
      </c>
      <c r="D2" s="12">
        <v>42164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8"/>
  <sheetViews>
    <sheetView tabSelected="1" zoomScale="130" zoomScaleNormal="130" workbookViewId="0">
      <selection activeCell="K26" sqref="K26:K27"/>
    </sheetView>
  </sheetViews>
  <sheetFormatPr defaultColWidth="9.140625" defaultRowHeight="15" x14ac:dyDescent="0.25"/>
  <cols>
    <col min="1" max="1" width="1.28515625" customWidth="1"/>
    <col min="2" max="2" width="7.28515625" customWidth="1"/>
    <col min="3" max="3" width="10.42578125" customWidth="1"/>
    <col min="4" max="4" width="7.7109375" customWidth="1"/>
    <col min="5" max="5" width="10.7109375" customWidth="1"/>
    <col min="6" max="6" width="7.7109375" customWidth="1"/>
    <col min="7" max="7" width="12.42578125" customWidth="1"/>
    <col min="8" max="8" width="7.7109375" customWidth="1"/>
    <col min="9" max="9" width="13.28515625" customWidth="1"/>
    <col min="10" max="10" width="7.85546875" customWidth="1"/>
    <col min="11" max="11" width="12.85546875" customWidth="1"/>
    <col min="12" max="12" width="1.28515625" customWidth="1"/>
    <col min="13" max="13" width="9.140625" hidden="1" customWidth="1"/>
    <col min="14" max="14" width="20.140625" hidden="1" customWidth="1"/>
    <col min="15" max="15" width="37.140625" hidden="1" customWidth="1"/>
    <col min="16" max="18" width="9.140625" customWidth="1"/>
  </cols>
  <sheetData>
    <row r="1" spans="1:17" ht="21" x14ac:dyDescent="0.35">
      <c r="K1" s="3" t="s">
        <v>141</v>
      </c>
      <c r="P1" s="82"/>
      <c r="Q1" s="82"/>
    </row>
    <row r="2" spans="1:17" x14ac:dyDescent="0.25">
      <c r="P2" s="82"/>
      <c r="Q2" s="82"/>
    </row>
    <row r="3" spans="1:17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P3" s="82"/>
      <c r="Q3" s="82"/>
    </row>
    <row r="4" spans="1:17" ht="16.899999999999999" customHeight="1" x14ac:dyDescent="0.25">
      <c r="A4" s="88"/>
      <c r="B4" s="89" t="s">
        <v>2296</v>
      </c>
      <c r="C4" s="88"/>
      <c r="D4" s="88"/>
      <c r="E4" s="88"/>
      <c r="F4" s="88"/>
      <c r="G4" s="88"/>
      <c r="H4" s="88"/>
      <c r="I4" s="88"/>
      <c r="J4" s="88"/>
      <c r="K4" s="88"/>
      <c r="L4" s="88"/>
      <c r="P4" s="82"/>
      <c r="Q4" s="82"/>
    </row>
    <row r="5" spans="1:17" ht="6" customHeight="1" x14ac:dyDescent="0.25">
      <c r="B5" s="2"/>
      <c r="P5" s="82"/>
      <c r="Q5" s="82"/>
    </row>
    <row r="6" spans="1:17" ht="14.45" customHeight="1" x14ac:dyDescent="0.25">
      <c r="A6" s="1"/>
      <c r="B6" s="1" t="s">
        <v>8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7" ht="14.45" customHeight="1" x14ac:dyDescent="0.25">
      <c r="A7" s="41"/>
      <c r="B7" s="6" t="s">
        <v>73</v>
      </c>
      <c r="C7" s="6"/>
      <c r="D7" s="6"/>
      <c r="E7" s="109"/>
      <c r="F7" s="109"/>
      <c r="G7" s="109"/>
      <c r="H7" s="109"/>
      <c r="I7" s="109"/>
      <c r="J7" s="109"/>
      <c r="K7" s="109"/>
      <c r="L7" s="41"/>
      <c r="P7" s="82"/>
      <c r="Q7" s="82"/>
    </row>
    <row r="8" spans="1:17" ht="14.45" customHeight="1" x14ac:dyDescent="0.25">
      <c r="A8" s="41"/>
      <c r="B8" s="6" t="s">
        <v>74</v>
      </c>
      <c r="C8" s="6"/>
      <c r="D8" s="6"/>
      <c r="E8" s="109"/>
      <c r="F8" s="109"/>
      <c r="G8" s="109"/>
      <c r="H8" s="109"/>
      <c r="I8" s="109"/>
      <c r="J8" s="109"/>
      <c r="K8" s="109"/>
      <c r="L8" s="41"/>
      <c r="P8" s="82"/>
      <c r="Q8" s="82"/>
    </row>
    <row r="9" spans="1:17" ht="14.45" customHeight="1" x14ac:dyDescent="0.25">
      <c r="A9" s="41"/>
      <c r="B9" s="6" t="s">
        <v>75</v>
      </c>
      <c r="C9" s="6"/>
      <c r="D9" s="6"/>
      <c r="E9" s="112"/>
      <c r="F9" s="109"/>
      <c r="G9" s="109"/>
      <c r="H9" s="109"/>
      <c r="I9" s="109"/>
      <c r="J9" s="109"/>
      <c r="K9" s="109"/>
      <c r="L9" s="41"/>
      <c r="P9" s="82"/>
      <c r="Q9" s="82"/>
    </row>
    <row r="10" spans="1:17" ht="5.25" customHeight="1" x14ac:dyDescent="0.25">
      <c r="A10" s="41"/>
      <c r="B10" s="6"/>
      <c r="C10" s="6"/>
      <c r="D10" s="10"/>
      <c r="E10" s="6"/>
      <c r="F10" s="6"/>
      <c r="G10" s="10"/>
      <c r="H10" s="6"/>
      <c r="I10" s="6"/>
      <c r="J10" s="6"/>
      <c r="K10" s="6"/>
      <c r="L10" s="41"/>
    </row>
    <row r="11" spans="1:17" x14ac:dyDescent="0.25">
      <c r="A11" s="1"/>
      <c r="B11" s="1" t="s">
        <v>145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7" ht="4.5" customHeight="1" x14ac:dyDescent="0.25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1"/>
    </row>
    <row r="13" spans="1:17" ht="15" customHeight="1" x14ac:dyDescent="0.25">
      <c r="A13" s="41"/>
      <c r="B13" s="6" t="s">
        <v>65</v>
      </c>
      <c r="C13" s="6"/>
      <c r="D13" s="91"/>
      <c r="E13" s="41"/>
      <c r="F13" s="41"/>
      <c r="G13" s="41"/>
      <c r="H13" s="6"/>
      <c r="I13" s="90"/>
      <c r="J13" s="8"/>
      <c r="K13" s="8"/>
      <c r="L13" s="41"/>
    </row>
    <row r="14" spans="1:17" ht="3.75" customHeight="1" x14ac:dyDescent="0.25">
      <c r="A14" s="41"/>
      <c r="B14" s="6"/>
      <c r="C14" s="6"/>
      <c r="D14" s="6"/>
      <c r="E14" s="8"/>
      <c r="F14" s="6"/>
      <c r="G14" s="6"/>
      <c r="H14" s="6"/>
      <c r="I14" s="6"/>
      <c r="J14" s="8"/>
      <c r="K14" s="8"/>
      <c r="L14" s="41"/>
    </row>
    <row r="15" spans="1:17" ht="20.25" customHeight="1" x14ac:dyDescent="0.25">
      <c r="A15" s="1"/>
      <c r="B15" s="1" t="s">
        <v>142</v>
      </c>
      <c r="C15" s="1"/>
      <c r="D15" s="1"/>
      <c r="E15" s="1"/>
      <c r="F15" s="1"/>
      <c r="G15" s="1"/>
      <c r="H15" s="1"/>
      <c r="I15" s="1"/>
      <c r="J15" s="1"/>
      <c r="K15" s="1"/>
      <c r="L15" s="1"/>
      <c r="N15" s="69"/>
    </row>
    <row r="16" spans="1:17" ht="2.25" customHeight="1" x14ac:dyDescent="0.25">
      <c r="A16" s="41"/>
      <c r="B16" s="7"/>
      <c r="C16" s="6"/>
      <c r="D16" s="6"/>
      <c r="E16" s="8"/>
      <c r="F16" s="6"/>
      <c r="G16" s="6"/>
      <c r="H16" s="6"/>
      <c r="I16" s="6"/>
      <c r="J16" s="8"/>
      <c r="K16" s="8"/>
      <c r="L16" s="41"/>
      <c r="N16" s="69"/>
    </row>
    <row r="17" spans="1:15" ht="15" customHeight="1" x14ac:dyDescent="0.25">
      <c r="A17" s="41"/>
      <c r="B17" s="9" t="s">
        <v>3</v>
      </c>
      <c r="C17" s="10" t="s">
        <v>4</v>
      </c>
      <c r="D17" s="9" t="s">
        <v>3</v>
      </c>
      <c r="E17" s="10" t="s">
        <v>4</v>
      </c>
      <c r="F17" s="9" t="s">
        <v>3</v>
      </c>
      <c r="G17" s="10" t="s">
        <v>4</v>
      </c>
      <c r="H17" s="9" t="s">
        <v>3</v>
      </c>
      <c r="I17" s="10" t="s">
        <v>4</v>
      </c>
      <c r="J17" s="9" t="s">
        <v>3</v>
      </c>
      <c r="K17" s="10" t="s">
        <v>4</v>
      </c>
      <c r="L17" s="41"/>
      <c r="N17" s="69"/>
    </row>
    <row r="18" spans="1:15" ht="15" customHeight="1" x14ac:dyDescent="0.25">
      <c r="A18" s="41"/>
      <c r="B18" s="9">
        <v>1</v>
      </c>
      <c r="C18" s="91"/>
      <c r="D18" s="9">
        <v>4</v>
      </c>
      <c r="E18" s="91"/>
      <c r="F18" s="9">
        <v>7</v>
      </c>
      <c r="G18" s="91"/>
      <c r="H18" s="9">
        <v>10</v>
      </c>
      <c r="I18" s="91"/>
      <c r="J18" s="9">
        <v>13</v>
      </c>
      <c r="K18" s="91"/>
      <c r="L18" s="41"/>
      <c r="N18" s="69"/>
    </row>
    <row r="19" spans="1:15" ht="15" customHeight="1" x14ac:dyDescent="0.25">
      <c r="A19" s="41"/>
      <c r="B19" s="9">
        <v>2</v>
      </c>
      <c r="C19" s="91"/>
      <c r="D19" s="9">
        <v>5</v>
      </c>
      <c r="E19" s="91"/>
      <c r="F19" s="9">
        <v>8</v>
      </c>
      <c r="G19" s="91"/>
      <c r="H19" s="9">
        <v>11</v>
      </c>
      <c r="I19" s="91"/>
      <c r="J19" s="9">
        <v>14</v>
      </c>
      <c r="K19" s="91"/>
      <c r="L19" s="41"/>
      <c r="N19" s="69"/>
    </row>
    <row r="20" spans="1:15" ht="15" customHeight="1" x14ac:dyDescent="0.25">
      <c r="A20" s="41"/>
      <c r="B20" s="9">
        <v>3</v>
      </c>
      <c r="C20" s="91"/>
      <c r="D20" s="9">
        <v>6</v>
      </c>
      <c r="E20" s="91"/>
      <c r="F20" s="9">
        <v>9</v>
      </c>
      <c r="G20" s="91"/>
      <c r="H20" s="9">
        <v>12</v>
      </c>
      <c r="I20" s="91"/>
      <c r="J20" s="9">
        <v>15</v>
      </c>
      <c r="K20" s="91"/>
      <c r="L20" s="41"/>
      <c r="N20" s="69"/>
    </row>
    <row r="21" spans="1:15" ht="6" customHeight="1" x14ac:dyDescent="0.25">
      <c r="A21" s="41"/>
      <c r="B21" s="6"/>
      <c r="C21" s="6"/>
      <c r="D21" s="6"/>
      <c r="E21" s="6"/>
      <c r="F21" s="6"/>
      <c r="G21" s="6"/>
      <c r="H21" s="6"/>
      <c r="I21" s="6"/>
      <c r="J21" s="6"/>
      <c r="K21" s="6"/>
      <c r="L21" s="41"/>
      <c r="N21" s="69"/>
    </row>
    <row r="22" spans="1:15" ht="15" customHeight="1" x14ac:dyDescent="0.25">
      <c r="A22" s="1"/>
      <c r="B22" s="1" t="s">
        <v>146</v>
      </c>
      <c r="C22" s="1"/>
      <c r="D22" s="1"/>
      <c r="E22" s="1"/>
      <c r="F22" s="1"/>
      <c r="G22" s="1"/>
      <c r="H22" s="1"/>
      <c r="I22" s="1"/>
      <c r="J22" s="1"/>
      <c r="K22" s="1"/>
      <c r="L22" s="1"/>
      <c r="N22" s="69"/>
    </row>
    <row r="23" spans="1:15" ht="1.9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N23" s="69"/>
    </row>
    <row r="24" spans="1:15" ht="18" customHeight="1" x14ac:dyDescent="0.25">
      <c r="A24" s="8"/>
      <c r="B24" s="96" t="s">
        <v>2297</v>
      </c>
      <c r="C24" s="8"/>
      <c r="D24" s="8"/>
      <c r="E24" s="8"/>
      <c r="F24" s="8"/>
      <c r="G24" s="8"/>
      <c r="H24" s="8"/>
      <c r="I24" s="8"/>
      <c r="J24" s="8"/>
      <c r="K24" s="8"/>
      <c r="L24" s="8"/>
      <c r="N24" s="69"/>
    </row>
    <row r="25" spans="1:15" ht="35.25" customHeight="1" x14ac:dyDescent="0.25">
      <c r="A25" s="41"/>
      <c r="B25" s="8"/>
      <c r="C25" s="43" t="s">
        <v>1</v>
      </c>
      <c r="D25" s="44"/>
      <c r="E25" s="43" t="s">
        <v>0</v>
      </c>
      <c r="F25" s="44"/>
      <c r="G25" s="43" t="s">
        <v>2</v>
      </c>
      <c r="H25" s="110" t="s">
        <v>137</v>
      </c>
      <c r="I25" s="110"/>
      <c r="J25" s="111" t="s">
        <v>2241</v>
      </c>
      <c r="K25" s="111"/>
      <c r="L25" s="41"/>
      <c r="O25" s="1" t="s">
        <v>2295</v>
      </c>
    </row>
    <row r="26" spans="1:15" x14ac:dyDescent="0.25">
      <c r="A26" s="41"/>
      <c r="B26" s="7"/>
      <c r="C26" s="108"/>
      <c r="D26" s="108"/>
      <c r="E26" s="108"/>
      <c r="F26" s="108"/>
      <c r="G26" s="85"/>
      <c r="H26" s="45"/>
      <c r="I26" s="97"/>
      <c r="J26" s="45"/>
      <c r="K26" s="98"/>
      <c r="L26" s="41"/>
      <c r="M26" t="s">
        <v>76</v>
      </c>
      <c r="N26" s="70">
        <v>500</v>
      </c>
      <c r="O26" t="s">
        <v>150</v>
      </c>
    </row>
    <row r="27" spans="1:15" x14ac:dyDescent="0.25">
      <c r="A27" s="41"/>
      <c r="B27" s="6"/>
      <c r="C27" s="108"/>
      <c r="D27" s="108"/>
      <c r="E27" s="108"/>
      <c r="F27" s="108"/>
      <c r="G27" s="85"/>
      <c r="H27" s="45"/>
      <c r="I27" s="97"/>
      <c r="J27" s="45"/>
      <c r="K27" s="97"/>
      <c r="L27" s="41"/>
      <c r="M27" t="s">
        <v>77</v>
      </c>
      <c r="N27" s="70">
        <v>5000</v>
      </c>
      <c r="O27" t="s">
        <v>152</v>
      </c>
    </row>
    <row r="28" spans="1:15" x14ac:dyDescent="0.25">
      <c r="A28" s="41"/>
      <c r="B28" s="6"/>
      <c r="C28" s="108"/>
      <c r="D28" s="108"/>
      <c r="E28" s="108"/>
      <c r="F28" s="108"/>
      <c r="G28" s="85"/>
      <c r="H28" s="45"/>
      <c r="I28" s="97"/>
      <c r="J28" s="45"/>
      <c r="K28" s="97"/>
      <c r="L28" s="41"/>
      <c r="N28" s="70">
        <v>25000</v>
      </c>
    </row>
    <row r="29" spans="1:15" x14ac:dyDescent="0.25">
      <c r="A29" s="41"/>
      <c r="B29" s="6"/>
      <c r="C29" s="108"/>
      <c r="D29" s="108"/>
      <c r="E29" s="108"/>
      <c r="F29" s="108"/>
      <c r="G29" s="85"/>
      <c r="H29" s="45"/>
      <c r="I29" s="97"/>
      <c r="J29" s="45"/>
      <c r="K29" s="97"/>
      <c r="L29" s="41"/>
      <c r="N29" s="92" t="s">
        <v>2298</v>
      </c>
      <c r="O29" t="s">
        <v>153</v>
      </c>
    </row>
    <row r="30" spans="1:15" x14ac:dyDescent="0.25">
      <c r="A30" s="41"/>
      <c r="B30" s="6"/>
      <c r="C30" s="108"/>
      <c r="D30" s="108"/>
      <c r="E30" s="108"/>
      <c r="F30" s="108"/>
      <c r="G30" s="85"/>
      <c r="H30" s="45"/>
      <c r="I30" s="97"/>
      <c r="J30" s="45"/>
      <c r="K30" s="97"/>
      <c r="L30" s="41"/>
      <c r="N30" s="70"/>
    </row>
    <row r="31" spans="1:15" x14ac:dyDescent="0.25">
      <c r="A31" s="41"/>
      <c r="B31" s="6"/>
      <c r="C31" s="108"/>
      <c r="D31" s="108"/>
      <c r="E31" s="108"/>
      <c r="F31" s="108"/>
      <c r="G31" s="85"/>
      <c r="H31" s="45"/>
      <c r="I31" s="97"/>
      <c r="J31" s="45"/>
      <c r="K31" s="97"/>
      <c r="L31" s="41"/>
    </row>
    <row r="32" spans="1:15" x14ac:dyDescent="0.25">
      <c r="A32" s="41"/>
      <c r="B32" s="6"/>
      <c r="C32" s="108"/>
      <c r="D32" s="108"/>
      <c r="E32" s="108"/>
      <c r="F32" s="108"/>
      <c r="G32" s="85"/>
      <c r="H32" s="45"/>
      <c r="I32" s="97"/>
      <c r="J32" s="45"/>
      <c r="K32" s="97"/>
      <c r="L32" s="41"/>
    </row>
    <row r="33" spans="1:12" x14ac:dyDescent="0.25">
      <c r="A33" s="41"/>
      <c r="B33" s="6"/>
      <c r="C33" s="108"/>
      <c r="D33" s="108"/>
      <c r="E33" s="108"/>
      <c r="F33" s="108"/>
      <c r="G33" s="85"/>
      <c r="H33" s="45"/>
      <c r="I33" s="97"/>
      <c r="J33" s="45"/>
      <c r="K33" s="97"/>
      <c r="L33" s="41"/>
    </row>
    <row r="34" spans="1:12" ht="6" customHeight="1" x14ac:dyDescent="0.25">
      <c r="A34" s="41"/>
      <c r="B34" s="7"/>
      <c r="C34" s="6"/>
      <c r="D34" s="46"/>
      <c r="E34" s="6"/>
      <c r="F34" s="6"/>
      <c r="G34" s="6"/>
      <c r="H34" s="6"/>
      <c r="I34" s="6"/>
      <c r="J34" s="6"/>
      <c r="K34" s="47"/>
      <c r="L34" s="41"/>
    </row>
    <row r="35" spans="1:12" x14ac:dyDescent="0.25">
      <c r="A35" s="1"/>
      <c r="B35" s="1" t="s">
        <v>143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6" customHeight="1" x14ac:dyDescent="0.25">
      <c r="A36" s="41"/>
      <c r="B36" s="7"/>
      <c r="C36" s="6"/>
      <c r="D36" s="46"/>
      <c r="E36" s="6"/>
      <c r="F36" s="6"/>
      <c r="G36" s="6"/>
      <c r="H36" s="6"/>
      <c r="I36" s="6"/>
      <c r="J36" s="6"/>
      <c r="K36" s="47"/>
      <c r="L36" s="41"/>
    </row>
    <row r="37" spans="1:12" ht="77.25" customHeight="1" x14ac:dyDescent="0.25">
      <c r="A37" s="41"/>
      <c r="B37" s="7"/>
      <c r="C37" s="114"/>
      <c r="D37" s="114"/>
      <c r="E37" s="114"/>
      <c r="F37" s="114"/>
      <c r="G37" s="114"/>
      <c r="H37" s="114"/>
      <c r="I37" s="114"/>
      <c r="J37" s="114"/>
      <c r="K37" s="114"/>
      <c r="L37" s="41"/>
    </row>
    <row r="38" spans="1:12" ht="4.5" customHeight="1" x14ac:dyDescent="0.25">
      <c r="A38" s="41"/>
      <c r="B38" s="7"/>
      <c r="C38" s="6"/>
      <c r="D38" s="46"/>
      <c r="E38" s="6"/>
      <c r="F38" s="6"/>
      <c r="G38" s="6"/>
      <c r="H38" s="6"/>
      <c r="I38" s="6"/>
      <c r="J38" s="6"/>
      <c r="K38" s="47"/>
      <c r="L38" s="41"/>
    </row>
    <row r="39" spans="1:12" x14ac:dyDescent="0.25">
      <c r="A39" s="1"/>
      <c r="B39" s="1" t="s">
        <v>144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41"/>
      <c r="B40" s="7" t="s">
        <v>78</v>
      </c>
      <c r="C40" s="6"/>
      <c r="D40" s="6"/>
      <c r="E40" s="6"/>
      <c r="F40" s="6"/>
      <c r="G40" s="6"/>
      <c r="H40" s="6"/>
      <c r="I40" s="6"/>
      <c r="J40" s="6"/>
      <c r="K40" s="6"/>
      <c r="L40" s="41"/>
    </row>
    <row r="41" spans="1:12" x14ac:dyDescent="0.25">
      <c r="A41" s="41"/>
      <c r="B41" s="7" t="s">
        <v>79</v>
      </c>
      <c r="C41" s="6"/>
      <c r="D41" s="6"/>
      <c r="E41" s="6"/>
      <c r="F41" s="6"/>
      <c r="G41" s="6"/>
      <c r="H41" s="6"/>
      <c r="I41" s="6"/>
      <c r="J41" s="6"/>
      <c r="K41" s="6"/>
      <c r="L41" s="41"/>
    </row>
    <row r="42" spans="1:12" x14ac:dyDescent="0.25">
      <c r="A42" s="41"/>
      <c r="B42" s="7" t="s">
        <v>80</v>
      </c>
      <c r="C42" s="6"/>
      <c r="D42" s="6"/>
      <c r="E42" s="6"/>
      <c r="F42" s="6"/>
      <c r="G42" s="6"/>
      <c r="H42" s="6"/>
      <c r="I42" s="6"/>
      <c r="J42" s="6"/>
      <c r="K42" s="6"/>
      <c r="L42" s="41"/>
    </row>
    <row r="43" spans="1:12" x14ac:dyDescent="0.25">
      <c r="A43" s="41"/>
      <c r="B43" s="7"/>
      <c r="C43" s="6"/>
      <c r="D43" s="6"/>
      <c r="E43" s="6"/>
      <c r="F43" s="6"/>
      <c r="G43" s="6"/>
      <c r="H43" s="6"/>
      <c r="I43" s="6"/>
      <c r="J43" s="6"/>
      <c r="K43" s="6"/>
      <c r="L43" s="41"/>
    </row>
    <row r="44" spans="1:12" x14ac:dyDescent="0.25">
      <c r="A44" s="41"/>
      <c r="B44" s="6" t="s">
        <v>6</v>
      </c>
      <c r="C44" s="108"/>
      <c r="D44" s="108"/>
      <c r="E44" s="108"/>
      <c r="F44" s="108"/>
      <c r="G44" s="6"/>
      <c r="H44" s="6" t="s">
        <v>9</v>
      </c>
      <c r="I44" s="6"/>
      <c r="J44" s="6"/>
      <c r="K44" s="6"/>
      <c r="L44" s="41"/>
    </row>
    <row r="45" spans="1:12" x14ac:dyDescent="0.25">
      <c r="A45" s="41"/>
      <c r="B45" s="6" t="s">
        <v>7</v>
      </c>
      <c r="C45" s="108"/>
      <c r="D45" s="108"/>
      <c r="E45" s="108"/>
      <c r="F45" s="108"/>
      <c r="G45" s="6"/>
      <c r="H45" s="108"/>
      <c r="I45" s="108"/>
      <c r="J45" s="108"/>
      <c r="K45" s="108"/>
      <c r="L45" s="41"/>
    </row>
    <row r="46" spans="1:12" x14ac:dyDescent="0.25">
      <c r="A46" s="41"/>
      <c r="B46" s="6" t="s">
        <v>10</v>
      </c>
      <c r="C46" s="86"/>
      <c r="D46" s="81"/>
      <c r="E46" s="81"/>
      <c r="F46" s="81"/>
      <c r="G46" s="6"/>
      <c r="H46" s="108"/>
      <c r="I46" s="108"/>
      <c r="J46" s="108"/>
      <c r="K46" s="108"/>
      <c r="L46" s="41"/>
    </row>
    <row r="47" spans="1:12" x14ac:dyDescent="0.25">
      <c r="A47" s="41"/>
      <c r="B47" s="7"/>
      <c r="C47" s="81"/>
      <c r="D47" s="81"/>
      <c r="E47" s="81"/>
      <c r="F47" s="81"/>
      <c r="G47" s="6"/>
      <c r="H47" s="6"/>
      <c r="I47" s="6"/>
      <c r="J47" s="6"/>
      <c r="K47" s="6"/>
      <c r="L47" s="41"/>
    </row>
    <row r="48" spans="1:12" x14ac:dyDescent="0.25">
      <c r="A48" s="41"/>
      <c r="B48" s="6" t="s">
        <v>6</v>
      </c>
      <c r="C48" s="108"/>
      <c r="D48" s="108"/>
      <c r="E48" s="108"/>
      <c r="F48" s="108"/>
      <c r="G48" s="6"/>
      <c r="H48" s="6" t="s">
        <v>9</v>
      </c>
      <c r="I48" s="6"/>
      <c r="J48" s="6"/>
      <c r="K48" s="6"/>
      <c r="L48" s="41"/>
    </row>
    <row r="49" spans="1:17" x14ac:dyDescent="0.25">
      <c r="A49" s="41"/>
      <c r="B49" s="6" t="s">
        <v>7</v>
      </c>
      <c r="C49" s="108"/>
      <c r="D49" s="108"/>
      <c r="E49" s="108"/>
      <c r="F49" s="108"/>
      <c r="G49" s="6"/>
      <c r="H49" s="108"/>
      <c r="I49" s="108"/>
      <c r="J49" s="108"/>
      <c r="K49" s="108"/>
      <c r="L49" s="41"/>
    </row>
    <row r="50" spans="1:17" x14ac:dyDescent="0.25">
      <c r="A50" s="41"/>
      <c r="B50" s="6" t="s">
        <v>10</v>
      </c>
      <c r="C50" s="86"/>
      <c r="D50" s="81"/>
      <c r="E50" s="81"/>
      <c r="F50" s="81"/>
      <c r="G50" s="6"/>
      <c r="H50" s="108"/>
      <c r="I50" s="108"/>
      <c r="J50" s="108"/>
      <c r="K50" s="108"/>
      <c r="L50" s="41"/>
    </row>
    <row r="51" spans="1:17" ht="4.9000000000000004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7" ht="15" customHeight="1" x14ac:dyDescent="0.25">
      <c r="C52" s="113" t="s">
        <v>2244</v>
      </c>
      <c r="D52" s="113"/>
      <c r="E52" s="113"/>
      <c r="F52" s="113"/>
      <c r="G52" s="113"/>
      <c r="H52" s="113"/>
      <c r="I52" s="113"/>
      <c r="J52" s="113"/>
      <c r="K52" s="113"/>
    </row>
    <row r="53" spans="1:17" ht="15" customHeight="1" x14ac:dyDescent="0.25">
      <c r="C53" s="113"/>
      <c r="D53" s="113"/>
      <c r="E53" s="113"/>
      <c r="F53" s="113"/>
      <c r="G53" s="113"/>
      <c r="H53" s="113"/>
      <c r="I53" s="113"/>
      <c r="J53" s="113"/>
      <c r="K53" s="113"/>
    </row>
    <row r="54" spans="1:17" ht="15" customHeight="1" x14ac:dyDescent="0.25">
      <c r="C54" s="113"/>
      <c r="D54" s="113"/>
      <c r="E54" s="113"/>
      <c r="F54" s="113"/>
      <c r="G54" s="113"/>
      <c r="H54" s="113"/>
      <c r="I54" s="113"/>
      <c r="J54" s="113"/>
      <c r="K54" s="113"/>
    </row>
    <row r="55" spans="1:17" ht="15" customHeight="1" x14ac:dyDescent="0.25">
      <c r="C55" s="113"/>
      <c r="D55" s="113"/>
      <c r="E55" s="113"/>
      <c r="F55" s="113"/>
      <c r="G55" s="113"/>
      <c r="H55" s="113"/>
      <c r="I55" s="113"/>
      <c r="J55" s="113"/>
      <c r="K55" s="113"/>
    </row>
    <row r="56" spans="1:17" ht="15" customHeight="1" x14ac:dyDescent="0.3">
      <c r="C56" s="113"/>
      <c r="D56" s="113"/>
      <c r="E56" s="113"/>
      <c r="F56" s="113"/>
      <c r="G56" s="113"/>
      <c r="H56" s="113"/>
      <c r="I56" s="113"/>
      <c r="J56" s="113"/>
      <c r="K56" s="113"/>
      <c r="N56" s="93" t="s">
        <v>2243</v>
      </c>
      <c r="O56" s="93"/>
      <c r="P56" s="94"/>
      <c r="Q56" s="95"/>
    </row>
    <row r="57" spans="1:17" ht="15" customHeight="1" x14ac:dyDescent="0.25">
      <c r="C57" s="113"/>
      <c r="D57" s="113"/>
      <c r="E57" s="113"/>
      <c r="F57" s="113"/>
      <c r="G57" s="113"/>
      <c r="H57" s="113"/>
      <c r="I57" s="113"/>
      <c r="J57" s="113"/>
      <c r="K57" s="113"/>
    </row>
    <row r="58" spans="1:17" ht="11.25" customHeight="1" x14ac:dyDescent="0.25">
      <c r="C58" s="113"/>
      <c r="D58" s="113"/>
      <c r="E58" s="113"/>
      <c r="F58" s="113"/>
      <c r="G58" s="113"/>
      <c r="H58" s="113"/>
      <c r="I58" s="113"/>
      <c r="J58" s="113"/>
      <c r="K58" s="113"/>
    </row>
  </sheetData>
  <sheetProtection selectLockedCells="1"/>
  <dataConsolidate/>
  <mergeCells count="29">
    <mergeCell ref="C52:K58"/>
    <mergeCell ref="H45:K46"/>
    <mergeCell ref="C37:K37"/>
    <mergeCell ref="E32:F32"/>
    <mergeCell ref="C33:D33"/>
    <mergeCell ref="E33:F33"/>
    <mergeCell ref="C44:F44"/>
    <mergeCell ref="C45:F45"/>
    <mergeCell ref="C48:F48"/>
    <mergeCell ref="C49:F49"/>
    <mergeCell ref="H49:K50"/>
    <mergeCell ref="C32:D32"/>
    <mergeCell ref="E7:K7"/>
    <mergeCell ref="E8:K8"/>
    <mergeCell ref="H25:I25"/>
    <mergeCell ref="J25:K25"/>
    <mergeCell ref="E9:K9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</mergeCells>
  <phoneticPr fontId="27" type="noConversion"/>
  <conditionalFormatting sqref="I26">
    <cfRule type="expression" dxfId="21" priority="20">
      <formula>$K$26&gt;0</formula>
    </cfRule>
  </conditionalFormatting>
  <conditionalFormatting sqref="I27">
    <cfRule type="expression" dxfId="20" priority="17">
      <formula>$K$27&gt;0</formula>
    </cfRule>
  </conditionalFormatting>
  <conditionalFormatting sqref="I28">
    <cfRule type="expression" dxfId="19" priority="4">
      <formula>$K$28&gt;0</formula>
    </cfRule>
  </conditionalFormatting>
  <conditionalFormatting sqref="I29">
    <cfRule type="expression" dxfId="18" priority="3">
      <formula>$K$29&gt;0</formula>
    </cfRule>
  </conditionalFormatting>
  <conditionalFormatting sqref="I30">
    <cfRule type="expression" dxfId="17" priority="15">
      <formula>$K$30&gt;0</formula>
    </cfRule>
  </conditionalFormatting>
  <conditionalFormatting sqref="I31">
    <cfRule type="expression" dxfId="16" priority="14">
      <formula>$K$31&gt;0</formula>
    </cfRule>
  </conditionalFormatting>
  <conditionalFormatting sqref="I32">
    <cfRule type="expression" dxfId="15" priority="13">
      <formula>$K$32&gt;0</formula>
    </cfRule>
  </conditionalFormatting>
  <conditionalFormatting sqref="I33">
    <cfRule type="expression" dxfId="14" priority="12">
      <formula>$K$33&gt;0</formula>
    </cfRule>
  </conditionalFormatting>
  <conditionalFormatting sqref="K26">
    <cfRule type="expression" dxfId="13" priority="19">
      <formula>$I$26&gt;0</formula>
    </cfRule>
  </conditionalFormatting>
  <conditionalFormatting sqref="K27">
    <cfRule type="expression" dxfId="12" priority="11">
      <formula>$I$27&gt;0</formula>
    </cfRule>
  </conditionalFormatting>
  <conditionalFormatting sqref="K28">
    <cfRule type="expression" dxfId="11" priority="2">
      <formula>$I$28&gt;0</formula>
    </cfRule>
  </conditionalFormatting>
  <conditionalFormatting sqref="K29">
    <cfRule type="expression" dxfId="10" priority="1">
      <formula>$I$29&gt;0</formula>
    </cfRule>
  </conditionalFormatting>
  <conditionalFormatting sqref="K30">
    <cfRule type="expression" dxfId="9" priority="8">
      <formula>$I$30&gt;0</formula>
    </cfRule>
  </conditionalFormatting>
  <conditionalFormatting sqref="K31">
    <cfRule type="expression" dxfId="8" priority="7">
      <formula>$I$31&gt;0</formula>
    </cfRule>
  </conditionalFormatting>
  <conditionalFormatting sqref="K32">
    <cfRule type="expression" dxfId="7" priority="6">
      <formula>$I$32&gt;0</formula>
    </cfRule>
  </conditionalFormatting>
  <conditionalFormatting sqref="K33">
    <cfRule type="expression" dxfId="6" priority="5">
      <formula>$I$33&gt;0</formula>
    </cfRule>
  </conditionalFormatting>
  <dataValidations count="2">
    <dataValidation type="list" allowBlank="1" showInputMessage="1" showErrorMessage="1" prompt="This user can only create their own Purchase Orders (up to this amount)" sqref="I26:I33" xr:uid="{00000000-0002-0000-0200-000000000000}">
      <formula1>$N$26:$N$30</formula1>
    </dataValidation>
    <dataValidation type="list" allowBlank="1" showInputMessage="1" showErrorMessage="1" prompt="This user can approve orders from other users AND their own orders up to this amount." sqref="K26:K33" xr:uid="{0F7155E7-7A12-4F55-835C-8105EB87BA60}">
      <formula1>$N$26:$N$30</formula1>
    </dataValidation>
  </dataValidations>
  <pageMargins left="0.3" right="0.3" top="0.25" bottom="0.2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Dept Org# &amp; Name" prompt="Enter keywords or use the dropdown list to identify  your department in the U of T department list. _x000a__x000a_View full list on DEPARTMENTS tab." xr:uid="{2B272DB8-71B1-497A-8C3D-37B1FCA645FB}">
          <x14:formula1>
            <xm:f>DEPARTMENTS!$J$2:$J$697</xm:f>
          </x14:formula1>
          <xm:sqref>E7:K7</xm:sqref>
        </x14:dataValidation>
        <x14:dataValidation type="list" allowBlank="1" showInputMessage="1" showErrorMessage="1" xr:uid="{4B8D1AC4-DC8C-47CA-9B30-21FEC95C7B77}">
          <x14:formula1>
            <xm:f>Roles!$E$3:$E$7</xm:f>
          </x14:formula1>
          <xm:sqref>O26:O33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57"/>
  <sheetViews>
    <sheetView topLeftCell="A16" zoomScaleNormal="100" workbookViewId="0">
      <selection activeCell="F20" sqref="F20"/>
    </sheetView>
  </sheetViews>
  <sheetFormatPr defaultColWidth="8.7109375" defaultRowHeight="15" x14ac:dyDescent="0.25"/>
  <cols>
    <col min="1" max="1" width="3.5703125" customWidth="1"/>
    <col min="2" max="2" width="10" customWidth="1"/>
    <col min="3" max="3" width="10.28515625" customWidth="1"/>
    <col min="4" max="4" width="12.85546875" customWidth="1"/>
    <col min="5" max="5" width="24.7109375" customWidth="1"/>
    <col min="6" max="11" width="7.28515625" customWidth="1"/>
    <col min="12" max="12" width="3.85546875" customWidth="1"/>
  </cols>
  <sheetData>
    <row r="1" spans="1:14" ht="21" x14ac:dyDescent="0.35">
      <c r="L1" s="3" t="s">
        <v>38</v>
      </c>
      <c r="M1" s="82"/>
      <c r="N1" s="82"/>
    </row>
    <row r="2" spans="1:14" x14ac:dyDescent="0.25">
      <c r="M2" s="82"/>
      <c r="N2" s="82"/>
    </row>
    <row r="3" spans="1:14" x14ac:dyDescent="0.25">
      <c r="M3" s="82"/>
      <c r="N3" s="82"/>
    </row>
    <row r="4" spans="1:14" ht="15.95" customHeight="1" x14ac:dyDescent="0.25">
      <c r="A4" t="s">
        <v>131</v>
      </c>
      <c r="M4" s="82"/>
      <c r="N4" s="82"/>
    </row>
    <row r="5" spans="1:14" ht="15.95" customHeight="1" x14ac:dyDescent="0.25">
      <c r="A5" t="s">
        <v>138</v>
      </c>
      <c r="M5" s="82"/>
      <c r="N5" s="82"/>
    </row>
    <row r="6" spans="1:14" ht="15.95" customHeight="1" x14ac:dyDescent="0.25">
      <c r="A6" t="s">
        <v>158</v>
      </c>
      <c r="M6" s="82"/>
      <c r="N6" s="82"/>
    </row>
    <row r="7" spans="1:14" ht="5.25" customHeight="1" x14ac:dyDescent="0.25">
      <c r="M7" s="82"/>
      <c r="N7" s="82"/>
    </row>
    <row r="8" spans="1:14" x14ac:dyDescent="0.25">
      <c r="A8" s="1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82"/>
      <c r="N8" s="82"/>
    </row>
    <row r="9" spans="1:14" ht="7.9" customHeight="1" thickBo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82"/>
      <c r="N9" s="82"/>
    </row>
    <row r="10" spans="1:14" ht="17.649999999999999" customHeight="1" thickBot="1" x14ac:dyDescent="0.3">
      <c r="A10" s="6" t="s">
        <v>139</v>
      </c>
      <c r="B10" s="6"/>
      <c r="C10" s="6"/>
      <c r="D10" s="6"/>
      <c r="E10" s="117"/>
      <c r="F10" s="118"/>
      <c r="G10" s="118"/>
      <c r="H10" s="118"/>
      <c r="I10" s="118"/>
      <c r="J10" s="118"/>
      <c r="K10" s="119"/>
      <c r="L10" s="6"/>
      <c r="M10" s="83"/>
      <c r="N10" s="82"/>
    </row>
    <row r="11" spans="1:14" ht="15.75" thickBot="1" x14ac:dyDescent="0.3">
      <c r="A11" s="6" t="s">
        <v>64</v>
      </c>
      <c r="B11" s="6"/>
      <c r="C11" s="6"/>
      <c r="D11" s="6"/>
      <c r="E11" s="117"/>
      <c r="F11" s="118"/>
      <c r="G11" s="118"/>
      <c r="H11" s="118"/>
      <c r="I11" s="118"/>
      <c r="J11" s="118"/>
      <c r="K11" s="119"/>
      <c r="L11" s="6"/>
    </row>
    <row r="12" spans="1:14" ht="15.75" thickBot="1" x14ac:dyDescent="0.3">
      <c r="A12" s="6" t="s">
        <v>5</v>
      </c>
      <c r="B12" s="6"/>
      <c r="C12" s="6"/>
      <c r="D12" s="6"/>
      <c r="E12" s="117"/>
      <c r="F12" s="118"/>
      <c r="G12" s="118"/>
      <c r="H12" s="118"/>
      <c r="I12" s="118"/>
      <c r="J12" s="118"/>
      <c r="K12" s="119"/>
      <c r="L12" s="6"/>
    </row>
    <row r="13" spans="1:14" ht="15.75" thickBot="1" x14ac:dyDescent="0.3">
      <c r="A13" s="6" t="s">
        <v>65</v>
      </c>
      <c r="B13" s="6"/>
      <c r="C13" s="6"/>
      <c r="D13" s="8"/>
      <c r="E13" s="71" t="s">
        <v>157</v>
      </c>
      <c r="F13" s="40"/>
      <c r="G13" s="40"/>
      <c r="H13" s="40"/>
      <c r="I13" s="40"/>
      <c r="J13" s="40"/>
      <c r="K13" s="40"/>
      <c r="L13" s="6"/>
    </row>
    <row r="14" spans="1:14" ht="7.1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4" x14ac:dyDescent="0.25">
      <c r="A15" s="1" t="s">
        <v>134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21"/>
    </row>
    <row r="16" spans="1:14" ht="18" customHeight="1" x14ac:dyDescent="0.25">
      <c r="A16" s="28"/>
      <c r="B16" s="6" t="s">
        <v>135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 ht="29.1" customHeight="1" thickBot="1" x14ac:dyDescent="0.3">
      <c r="A17" s="6"/>
      <c r="B17" s="7" t="s">
        <v>0</v>
      </c>
      <c r="C17" s="7" t="s">
        <v>1</v>
      </c>
      <c r="D17" s="7" t="s">
        <v>2</v>
      </c>
      <c r="E17" s="7" t="s">
        <v>127</v>
      </c>
      <c r="F17" s="38" t="s">
        <v>121</v>
      </c>
      <c r="G17" s="38" t="s">
        <v>122</v>
      </c>
      <c r="H17" s="38" t="s">
        <v>123</v>
      </c>
      <c r="I17" s="38" t="s">
        <v>124</v>
      </c>
      <c r="J17" s="38" t="s">
        <v>125</v>
      </c>
      <c r="K17" s="38" t="s">
        <v>126</v>
      </c>
      <c r="L17" s="6"/>
    </row>
    <row r="18" spans="1:12" x14ac:dyDescent="0.25">
      <c r="A18" s="27">
        <v>1</v>
      </c>
      <c r="B18" s="74"/>
      <c r="C18" s="75"/>
      <c r="D18" s="75"/>
      <c r="E18" s="75"/>
      <c r="F18" s="75"/>
      <c r="G18" s="75"/>
      <c r="H18" s="75"/>
      <c r="I18" s="75"/>
      <c r="J18" s="75"/>
      <c r="K18" s="76"/>
      <c r="L18" s="26" t="e">
        <f>VLOOKUP(E18,Roles!A:D,4,FALSE)</f>
        <v>#N/A</v>
      </c>
    </row>
    <row r="19" spans="1:12" x14ac:dyDescent="0.25">
      <c r="A19" s="27">
        <v>2</v>
      </c>
      <c r="B19" s="77"/>
      <c r="C19" s="37"/>
      <c r="D19" s="37" t="s">
        <v>159</v>
      </c>
      <c r="E19" s="37" t="s">
        <v>70</v>
      </c>
      <c r="F19" s="37">
        <v>213264</v>
      </c>
      <c r="G19" s="37"/>
      <c r="H19" s="37"/>
      <c r="I19" s="37"/>
      <c r="J19" s="37"/>
      <c r="K19" s="78"/>
      <c r="L19" s="26" t="str">
        <f>VLOOKUP(E19,Roles!A:D,4,FALSE)</f>
        <v>NR</v>
      </c>
    </row>
    <row r="20" spans="1:12" x14ac:dyDescent="0.25">
      <c r="A20" s="27">
        <v>3</v>
      </c>
      <c r="B20" s="77"/>
      <c r="C20" s="37"/>
      <c r="D20" s="37" t="s">
        <v>160</v>
      </c>
      <c r="E20" s="37" t="s">
        <v>70</v>
      </c>
      <c r="F20" s="37">
        <v>215047</v>
      </c>
      <c r="G20" s="37"/>
      <c r="H20" s="37"/>
      <c r="I20" s="37"/>
      <c r="J20" s="37"/>
      <c r="K20" s="78"/>
      <c r="L20" s="26" t="str">
        <f>VLOOKUP(E20,Roles!A:D,4,FALSE)</f>
        <v>NR</v>
      </c>
    </row>
    <row r="21" spans="1:12" x14ac:dyDescent="0.25">
      <c r="A21" s="27">
        <v>4</v>
      </c>
      <c r="B21" s="77"/>
      <c r="C21" s="37"/>
      <c r="D21" s="37" t="s">
        <v>161</v>
      </c>
      <c r="E21" s="37" t="s">
        <v>154</v>
      </c>
      <c r="F21" s="37">
        <v>206418</v>
      </c>
      <c r="G21" s="37"/>
      <c r="H21" s="37"/>
      <c r="I21" s="37"/>
      <c r="J21" s="37"/>
      <c r="K21" s="78"/>
      <c r="L21" s="26">
        <f>VLOOKUP(E21,Roles!A:D,4,FALSE)</f>
        <v>0</v>
      </c>
    </row>
    <row r="22" spans="1:12" x14ac:dyDescent="0.25">
      <c r="A22" s="27">
        <v>5</v>
      </c>
      <c r="B22" s="77"/>
      <c r="C22" s="37"/>
      <c r="D22" s="37" t="s">
        <v>162</v>
      </c>
      <c r="E22" s="37" t="s">
        <v>154</v>
      </c>
      <c r="F22" s="37">
        <v>206598</v>
      </c>
      <c r="G22" s="37"/>
      <c r="H22" s="37"/>
      <c r="I22" s="37"/>
      <c r="J22" s="37"/>
      <c r="K22" s="78"/>
      <c r="L22" s="26">
        <f>VLOOKUP(E22,Roles!A:D,4,FALSE)</f>
        <v>0</v>
      </c>
    </row>
    <row r="23" spans="1:12" x14ac:dyDescent="0.25">
      <c r="A23" s="27">
        <v>6</v>
      </c>
      <c r="B23" s="77"/>
      <c r="C23" s="37"/>
      <c r="D23" s="37" t="s">
        <v>163</v>
      </c>
      <c r="E23" s="37" t="s">
        <v>154</v>
      </c>
      <c r="F23" s="37">
        <v>208409</v>
      </c>
      <c r="G23" s="37"/>
      <c r="H23" s="37"/>
      <c r="I23" s="37"/>
      <c r="J23" s="37"/>
      <c r="K23" s="78"/>
      <c r="L23" s="26">
        <f>VLOOKUP(E23,Roles!A:D,4,FALSE)</f>
        <v>0</v>
      </c>
    </row>
    <row r="24" spans="1:12" x14ac:dyDescent="0.25">
      <c r="A24" s="27">
        <v>7</v>
      </c>
      <c r="B24" s="77"/>
      <c r="C24" s="37"/>
      <c r="D24" s="37" t="s">
        <v>164</v>
      </c>
      <c r="E24" s="37" t="s">
        <v>154</v>
      </c>
      <c r="F24" s="37"/>
      <c r="G24" s="37"/>
      <c r="H24" s="37"/>
      <c r="I24" s="37"/>
      <c r="J24" s="37"/>
      <c r="K24" s="78"/>
      <c r="L24" s="26">
        <f>VLOOKUP(E24,Roles!A:D,4,FALSE)</f>
        <v>0</v>
      </c>
    </row>
    <row r="25" spans="1:12" x14ac:dyDescent="0.25">
      <c r="A25" s="27">
        <v>8</v>
      </c>
      <c r="B25" s="77"/>
      <c r="C25" s="37"/>
      <c r="D25" s="37"/>
      <c r="E25" s="37"/>
      <c r="F25" s="37"/>
      <c r="G25" s="37"/>
      <c r="H25" s="37"/>
      <c r="I25" s="37"/>
      <c r="J25" s="37"/>
      <c r="K25" s="78"/>
      <c r="L25" s="26" t="e">
        <f>VLOOKUP(E25,Roles!A:D,4,FALSE)</f>
        <v>#N/A</v>
      </c>
    </row>
    <row r="26" spans="1:12" x14ac:dyDescent="0.25">
      <c r="A26" s="27">
        <v>9</v>
      </c>
      <c r="B26" s="77"/>
      <c r="C26" s="37"/>
      <c r="D26" s="37"/>
      <c r="E26" s="37"/>
      <c r="F26" s="37"/>
      <c r="G26" s="37"/>
      <c r="H26" s="37"/>
      <c r="I26" s="37"/>
      <c r="J26" s="37"/>
      <c r="K26" s="78"/>
      <c r="L26" s="26" t="e">
        <f>VLOOKUP(E26,Roles!A:D,4,FALSE)</f>
        <v>#N/A</v>
      </c>
    </row>
    <row r="27" spans="1:12" ht="15.75" thickBot="1" x14ac:dyDescent="0.3">
      <c r="A27" s="27">
        <v>10</v>
      </c>
      <c r="B27" s="79"/>
      <c r="C27" s="65"/>
      <c r="D27" s="65"/>
      <c r="E27" s="65"/>
      <c r="F27" s="65"/>
      <c r="G27" s="65"/>
      <c r="H27" s="65"/>
      <c r="I27" s="65"/>
      <c r="J27" s="65"/>
      <c r="K27" s="80"/>
      <c r="L27" s="26" t="e">
        <f>VLOOKUP(E27,Roles!A:D,4,FALSE)</f>
        <v>#N/A</v>
      </c>
    </row>
    <row r="28" spans="1:12" ht="7.5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12" x14ac:dyDescent="0.25">
      <c r="A29" s="1" t="s">
        <v>133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21"/>
    </row>
    <row r="30" spans="1:12" ht="18" customHeight="1" x14ac:dyDescent="0.25">
      <c r="A30" s="28"/>
      <c r="B30" s="6" t="s">
        <v>136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pans="1:12" ht="29.1" customHeight="1" thickBot="1" x14ac:dyDescent="0.3">
      <c r="A31" s="6"/>
      <c r="B31" s="7" t="s">
        <v>0</v>
      </c>
      <c r="C31" s="7" t="s">
        <v>1</v>
      </c>
      <c r="D31" s="7" t="s">
        <v>2</v>
      </c>
      <c r="E31" s="7" t="s">
        <v>132</v>
      </c>
      <c r="F31" s="38" t="s">
        <v>115</v>
      </c>
      <c r="G31" s="38" t="s">
        <v>116</v>
      </c>
      <c r="H31" s="38" t="s">
        <v>117</v>
      </c>
      <c r="I31" s="38" t="s">
        <v>118</v>
      </c>
      <c r="J31" s="38" t="s">
        <v>119</v>
      </c>
      <c r="K31" s="38" t="s">
        <v>120</v>
      </c>
      <c r="L31" s="6"/>
    </row>
    <row r="32" spans="1:12" x14ac:dyDescent="0.25">
      <c r="A32" s="27">
        <v>1</v>
      </c>
      <c r="B32" s="74"/>
      <c r="C32" s="75"/>
      <c r="D32" s="75"/>
      <c r="E32" s="75"/>
      <c r="F32" s="75"/>
      <c r="G32" s="75"/>
      <c r="H32" s="75"/>
      <c r="I32" s="75"/>
      <c r="J32" s="75"/>
      <c r="K32" s="76"/>
      <c r="L32" s="26" t="e">
        <f>VLOOKUP(E32,Roles!A:D,4,FALSE)</f>
        <v>#N/A</v>
      </c>
    </row>
    <row r="33" spans="1:12" x14ac:dyDescent="0.25">
      <c r="A33" s="27">
        <v>2</v>
      </c>
      <c r="B33" s="77"/>
      <c r="C33" s="37"/>
      <c r="D33" s="37"/>
      <c r="E33" s="37"/>
      <c r="F33" s="37"/>
      <c r="G33" s="37"/>
      <c r="H33" s="37"/>
      <c r="I33" s="37"/>
      <c r="J33" s="37"/>
      <c r="K33" s="78"/>
      <c r="L33" s="26"/>
    </row>
    <row r="34" spans="1:12" x14ac:dyDescent="0.25">
      <c r="A34" s="27">
        <v>3</v>
      </c>
      <c r="B34" s="77"/>
      <c r="C34" s="37"/>
      <c r="D34" s="37"/>
      <c r="E34" s="37"/>
      <c r="F34" s="37"/>
      <c r="G34" s="37"/>
      <c r="H34" s="37"/>
      <c r="I34" s="37"/>
      <c r="J34" s="37"/>
      <c r="K34" s="78"/>
      <c r="L34" s="26"/>
    </row>
    <row r="35" spans="1:12" x14ac:dyDescent="0.25">
      <c r="A35" s="27">
        <v>4</v>
      </c>
      <c r="B35" s="77"/>
      <c r="C35" s="37"/>
      <c r="D35" s="37"/>
      <c r="E35" s="37"/>
      <c r="F35" s="37"/>
      <c r="G35" s="37"/>
      <c r="H35" s="37"/>
      <c r="I35" s="37"/>
      <c r="J35" s="37"/>
      <c r="K35" s="78"/>
      <c r="L35" s="26"/>
    </row>
    <row r="36" spans="1:12" ht="15.75" thickBot="1" x14ac:dyDescent="0.3">
      <c r="A36" s="27">
        <v>5</v>
      </c>
      <c r="B36" s="79"/>
      <c r="C36" s="65"/>
      <c r="D36" s="65"/>
      <c r="E36" s="65"/>
      <c r="F36" s="65"/>
      <c r="G36" s="65"/>
      <c r="H36" s="65"/>
      <c r="I36" s="65"/>
      <c r="J36" s="65"/>
      <c r="K36" s="80"/>
      <c r="L36" s="26"/>
    </row>
    <row r="37" spans="1:12" ht="3.75" customHeight="1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6"/>
    </row>
    <row r="38" spans="1:12" x14ac:dyDescent="0.25">
      <c r="A38" s="1" t="s">
        <v>129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26"/>
    </row>
    <row r="39" spans="1:12" ht="6" customHeight="1" thickBot="1" x14ac:dyDescent="0.3">
      <c r="A39" s="7"/>
      <c r="B39" s="6"/>
      <c r="C39" s="46"/>
      <c r="D39" s="6"/>
      <c r="E39" s="6"/>
      <c r="F39" s="6"/>
      <c r="G39" s="6"/>
      <c r="H39" s="6"/>
      <c r="I39" s="6"/>
      <c r="J39" s="47"/>
      <c r="K39" s="47"/>
      <c r="L39" s="26"/>
    </row>
    <row r="40" spans="1:12" ht="61.5" customHeight="1" thickBot="1" x14ac:dyDescent="0.3">
      <c r="A40" s="7"/>
      <c r="B40" s="120"/>
      <c r="C40" s="121"/>
      <c r="D40" s="121"/>
      <c r="E40" s="121"/>
      <c r="F40" s="121"/>
      <c r="G40" s="121"/>
      <c r="H40" s="121"/>
      <c r="I40" s="121"/>
      <c r="J40" s="121"/>
      <c r="K40" s="122"/>
      <c r="L40" s="26"/>
    </row>
    <row r="41" spans="1:12" ht="4.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5">
      <c r="A42" s="1" t="s">
        <v>130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21"/>
    </row>
    <row r="43" spans="1:12" x14ac:dyDescent="0.25">
      <c r="A43" s="7" t="s">
        <v>37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x14ac:dyDescent="0.25">
      <c r="A44" s="7" t="s">
        <v>66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7.5" customHeight="1" thickBo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15.75" thickBot="1" x14ac:dyDescent="0.3">
      <c r="A46" s="6"/>
      <c r="B46" s="6" t="s">
        <v>6</v>
      </c>
      <c r="C46" s="99"/>
      <c r="D46" s="100"/>
      <c r="E46" s="100"/>
      <c r="F46" s="101"/>
      <c r="G46" s="6"/>
      <c r="H46" s="6" t="s">
        <v>9</v>
      </c>
      <c r="I46" s="6"/>
      <c r="J46" s="6"/>
      <c r="K46" s="6"/>
      <c r="L46" s="6"/>
    </row>
    <row r="47" spans="1:12" ht="16.899999999999999" customHeight="1" thickBot="1" x14ac:dyDescent="0.3">
      <c r="A47" s="6"/>
      <c r="B47" s="6" t="s">
        <v>7</v>
      </c>
      <c r="C47" s="99"/>
      <c r="D47" s="100"/>
      <c r="E47" s="100"/>
      <c r="F47" s="101"/>
      <c r="G47" s="6"/>
      <c r="H47" s="20"/>
      <c r="I47" s="19"/>
      <c r="J47" s="19"/>
      <c r="K47" s="19"/>
      <c r="L47" s="18"/>
    </row>
    <row r="48" spans="1:12" ht="14.65" customHeight="1" thickBot="1" x14ac:dyDescent="0.3">
      <c r="A48" s="6"/>
      <c r="B48" s="6" t="s">
        <v>10</v>
      </c>
      <c r="C48" s="17"/>
      <c r="D48" s="6"/>
      <c r="E48" s="6"/>
      <c r="F48" s="6"/>
      <c r="G48" s="6"/>
      <c r="H48" s="16"/>
      <c r="I48" s="15"/>
      <c r="J48" s="15"/>
      <c r="K48" s="15"/>
      <c r="L48" s="14"/>
    </row>
    <row r="49" spans="1:12" ht="9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1" spans="1:12" ht="15" customHeight="1" x14ac:dyDescent="0.25">
      <c r="B51" s="115" t="s">
        <v>140</v>
      </c>
      <c r="C51" s="116"/>
      <c r="D51" s="116"/>
      <c r="E51" s="116"/>
      <c r="F51" s="116"/>
      <c r="G51" s="116"/>
      <c r="H51" s="116"/>
      <c r="I51" s="116"/>
      <c r="J51" s="116"/>
      <c r="K51" s="116"/>
    </row>
    <row r="52" spans="1:12" x14ac:dyDescent="0.25">
      <c r="B52" s="116"/>
      <c r="C52" s="116"/>
      <c r="D52" s="116"/>
      <c r="E52" s="116"/>
      <c r="F52" s="116"/>
      <c r="G52" s="116"/>
      <c r="H52" s="116"/>
      <c r="I52" s="116"/>
      <c r="J52" s="116"/>
      <c r="K52" s="116"/>
    </row>
    <row r="53" spans="1:12" x14ac:dyDescent="0.25">
      <c r="B53" s="116"/>
      <c r="C53" s="116"/>
      <c r="D53" s="116"/>
      <c r="E53" s="116"/>
      <c r="F53" s="116"/>
      <c r="G53" s="116"/>
      <c r="H53" s="116"/>
      <c r="I53" s="116"/>
      <c r="J53" s="116"/>
      <c r="K53" s="116"/>
    </row>
    <row r="54" spans="1:12" x14ac:dyDescent="0.25">
      <c r="B54" s="116"/>
      <c r="C54" s="116"/>
      <c r="D54" s="116"/>
      <c r="E54" s="116"/>
      <c r="F54" s="116"/>
      <c r="G54" s="116"/>
      <c r="H54" s="116"/>
      <c r="I54" s="116"/>
      <c r="J54" s="116"/>
      <c r="K54" s="116"/>
    </row>
    <row r="55" spans="1:12" x14ac:dyDescent="0.25">
      <c r="B55" s="116"/>
      <c r="C55" s="116"/>
      <c r="D55" s="116"/>
      <c r="E55" s="116"/>
      <c r="F55" s="116"/>
      <c r="G55" s="116"/>
      <c r="H55" s="116"/>
      <c r="I55" s="116"/>
      <c r="J55" s="116"/>
      <c r="K55" s="116"/>
    </row>
    <row r="56" spans="1:12" x14ac:dyDescent="0.25">
      <c r="B56" s="116"/>
      <c r="C56" s="116"/>
      <c r="D56" s="116"/>
      <c r="E56" s="116"/>
      <c r="F56" s="116"/>
      <c r="G56" s="116"/>
      <c r="H56" s="116"/>
      <c r="I56" s="116"/>
      <c r="J56" s="116"/>
      <c r="K56" s="116"/>
    </row>
    <row r="57" spans="1:12" ht="43.5" customHeight="1" x14ac:dyDescent="0.25">
      <c r="B57" s="116"/>
      <c r="C57" s="116"/>
      <c r="D57" s="116"/>
      <c r="E57" s="116"/>
      <c r="F57" s="116"/>
      <c r="G57" s="116"/>
      <c r="H57" s="116"/>
      <c r="I57" s="116"/>
      <c r="J57" s="116"/>
      <c r="K57" s="116"/>
    </row>
  </sheetData>
  <sheetProtection selectLockedCells="1"/>
  <mergeCells count="7">
    <mergeCell ref="B51:K57"/>
    <mergeCell ref="C46:F46"/>
    <mergeCell ref="C47:F47"/>
    <mergeCell ref="E10:K10"/>
    <mergeCell ref="E11:K11"/>
    <mergeCell ref="E12:K12"/>
    <mergeCell ref="B40:K40"/>
  </mergeCells>
  <conditionalFormatting sqref="B16 B17:K17 A18:D27 L18:L27 A28:L28 A32:D36 L32:L40 A37:K37 A38:D39 A40:B40 A41:L41">
    <cfRule type="expression" dxfId="5" priority="24">
      <formula>#REF!="NR"</formula>
    </cfRule>
  </conditionalFormatting>
  <conditionalFormatting sqref="B30">
    <cfRule type="expression" dxfId="4" priority="8">
      <formula>#REF!="NR"</formula>
    </cfRule>
  </conditionalFormatting>
  <conditionalFormatting sqref="B31:K31">
    <cfRule type="expression" dxfId="3" priority="14">
      <formula>#REF!="NR"</formula>
    </cfRule>
  </conditionalFormatting>
  <conditionalFormatting sqref="F18:K27">
    <cfRule type="expression" dxfId="2" priority="1">
      <formula>$L18="NR"</formula>
    </cfRule>
  </conditionalFormatting>
  <conditionalFormatting sqref="G18 I18 K18">
    <cfRule type="expression" dxfId="1" priority="22">
      <formula>$L18="NR"</formula>
    </cfRule>
  </conditionalFormatting>
  <conditionalFormatting sqref="G19:K19">
    <cfRule type="expression" dxfId="0" priority="20">
      <formula>$L19="NR"</formula>
    </cfRule>
  </conditionalFormatting>
  <pageMargins left="0.45" right="0.45" top="0.5" bottom="0.5" header="0.3" footer="0.3"/>
  <pageSetup scale="91" orientation="portrait" r:id="rId1"/>
  <ignoredErrors>
    <ignoredError sqref="L18:L27 L32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731" yWindow="371" count="1">
        <x14:dataValidation type="list" allowBlank="1" showInputMessage="1" showErrorMessage="1" xr:uid="{00000000-0002-0000-0100-000000000000}">
          <x14:formula1>
            <xm:f>Roles!$A:$A</xm:f>
          </x14:formula1>
          <xm:sqref>E18:E27 E32:E36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C17"/>
  <sheetViews>
    <sheetView workbookViewId="0">
      <selection activeCell="G16" sqref="G16"/>
    </sheetView>
  </sheetViews>
  <sheetFormatPr defaultColWidth="8.7109375" defaultRowHeight="15" x14ac:dyDescent="0.25"/>
  <cols>
    <col min="1" max="1" width="19.7109375" customWidth="1"/>
    <col min="2" max="2" width="12" customWidth="1"/>
    <col min="3" max="3" width="37.85546875" customWidth="1"/>
  </cols>
  <sheetData>
    <row r="1" spans="1:3" x14ac:dyDescent="0.25">
      <c r="A1" s="35" t="s">
        <v>54</v>
      </c>
      <c r="B1" s="35" t="s">
        <v>53</v>
      </c>
      <c r="C1" s="35" t="s">
        <v>48</v>
      </c>
    </row>
    <row r="2" spans="1:3" x14ac:dyDescent="0.25">
      <c r="A2" s="35">
        <f>'Fund Center Workflow'!G26</f>
        <v>0</v>
      </c>
      <c r="B2" s="35" t="s">
        <v>52</v>
      </c>
      <c r="C2" s="35" t="str">
        <f>'Fund Center Workflow'!O26</f>
        <v>RequisitionerUX|ApproverUX</v>
      </c>
    </row>
    <row r="3" spans="1:3" x14ac:dyDescent="0.25">
      <c r="A3" s="35">
        <f>'Fund Center Workflow'!G27</f>
        <v>0</v>
      </c>
      <c r="B3" s="35" t="s">
        <v>52</v>
      </c>
      <c r="C3" s="35" t="str">
        <f>'Fund Center Workflow'!O27</f>
        <v>Open Requisitioner UX|ApproverUX</v>
      </c>
    </row>
    <row r="4" spans="1:3" x14ac:dyDescent="0.25">
      <c r="A4" s="35">
        <f>'Fund Center Workflow'!G28</f>
        <v>0</v>
      </c>
      <c r="B4" s="35" t="s">
        <v>52</v>
      </c>
      <c r="C4" s="35">
        <f>'Fund Center Workflow'!O28</f>
        <v>0</v>
      </c>
    </row>
    <row r="5" spans="1:3" x14ac:dyDescent="0.25">
      <c r="A5" s="35">
        <f>'Fund Center Workflow'!G29</f>
        <v>0</v>
      </c>
      <c r="B5" s="35" t="s">
        <v>52</v>
      </c>
      <c r="C5" s="35" t="str">
        <f>'Fund Center Workflow'!O29</f>
        <v>ApproverUX</v>
      </c>
    </row>
    <row r="6" spans="1:3" x14ac:dyDescent="0.25">
      <c r="A6" s="35">
        <f>'Fund Center Workflow'!G30</f>
        <v>0</v>
      </c>
      <c r="B6" s="35" t="s">
        <v>52</v>
      </c>
      <c r="C6" s="35">
        <f>'Fund Center Workflow'!O30</f>
        <v>0</v>
      </c>
    </row>
    <row r="7" spans="1:3" x14ac:dyDescent="0.25">
      <c r="A7" s="35">
        <f>'Fund Center Workflow'!G31</f>
        <v>0</v>
      </c>
      <c r="B7" s="35" t="s">
        <v>52</v>
      </c>
      <c r="C7" s="35">
        <f>'Fund Center Workflow'!O31</f>
        <v>0</v>
      </c>
    </row>
    <row r="8" spans="1:3" x14ac:dyDescent="0.25">
      <c r="A8" s="35">
        <f>'Fund Center Workflow'!G32</f>
        <v>0</v>
      </c>
      <c r="B8" s="35" t="s">
        <v>52</v>
      </c>
      <c r="C8" s="35">
        <f>'Fund Center Workflow'!O32</f>
        <v>0</v>
      </c>
    </row>
    <row r="9" spans="1:3" x14ac:dyDescent="0.25">
      <c r="A9" s="35">
        <f>'Fund Center Workflow'!G33</f>
        <v>0</v>
      </c>
      <c r="B9" s="35" t="s">
        <v>52</v>
      </c>
      <c r="C9" s="35">
        <f>'Fund Center Workflow'!O33</f>
        <v>0</v>
      </c>
    </row>
    <row r="10" spans="1:3" x14ac:dyDescent="0.25">
      <c r="A10" s="35"/>
      <c r="B10" s="35" t="s">
        <v>52</v>
      </c>
      <c r="C10" s="35"/>
    </row>
    <row r="11" spans="1:3" x14ac:dyDescent="0.25">
      <c r="A11" s="35"/>
      <c r="B11" s="35" t="s">
        <v>52</v>
      </c>
      <c r="C11" s="35"/>
    </row>
    <row r="12" spans="1:3" x14ac:dyDescent="0.25">
      <c r="A12" s="67"/>
      <c r="B12" s="67" t="s">
        <v>128</v>
      </c>
      <c r="C12" s="67"/>
    </row>
    <row r="13" spans="1:3" x14ac:dyDescent="0.25">
      <c r="A13" s="67"/>
      <c r="B13" s="67" t="s">
        <v>128</v>
      </c>
      <c r="C13" s="67"/>
    </row>
    <row r="14" spans="1:3" x14ac:dyDescent="0.25">
      <c r="A14" s="67"/>
      <c r="B14" s="67" t="s">
        <v>128</v>
      </c>
      <c r="C14" s="67"/>
    </row>
    <row r="15" spans="1:3" x14ac:dyDescent="0.25">
      <c r="A15" s="67"/>
      <c r="B15" s="67" t="s">
        <v>128</v>
      </c>
      <c r="C15" s="67"/>
    </row>
    <row r="16" spans="1:3" x14ac:dyDescent="0.25">
      <c r="A16" s="67"/>
      <c r="B16" s="67" t="s">
        <v>128</v>
      </c>
      <c r="C16" s="67"/>
    </row>
    <row r="17" spans="1:3" x14ac:dyDescent="0.25">
      <c r="A17" s="67"/>
      <c r="B17" s="67" t="s">
        <v>128</v>
      </c>
      <c r="C17" s="67"/>
    </row>
  </sheetData>
  <autoFilter ref="A1:C17" xr:uid="{00000000-0009-0000-0000-000006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N31"/>
  <sheetViews>
    <sheetView workbookViewId="0">
      <selection activeCell="G16" sqref="G16"/>
    </sheetView>
  </sheetViews>
  <sheetFormatPr defaultColWidth="8.7109375" defaultRowHeight="15" x14ac:dyDescent="0.25"/>
  <cols>
    <col min="1" max="1" width="17.28515625" customWidth="1"/>
    <col min="2" max="2" width="26" customWidth="1"/>
    <col min="3" max="3" width="11" customWidth="1"/>
    <col min="4" max="4" width="46.7109375" customWidth="1"/>
    <col min="5" max="5" width="33.28515625" customWidth="1"/>
    <col min="6" max="6" width="22.7109375" customWidth="1"/>
    <col min="7" max="7" width="23.7109375" customWidth="1"/>
    <col min="14" max="14" width="11" customWidth="1"/>
  </cols>
  <sheetData>
    <row r="1" spans="1:14" x14ac:dyDescent="0.25">
      <c r="A1" s="35" t="s">
        <v>54</v>
      </c>
      <c r="B1" s="35" t="s">
        <v>62</v>
      </c>
      <c r="C1" s="35" t="s">
        <v>61</v>
      </c>
      <c r="D1" s="35" t="s">
        <v>60</v>
      </c>
      <c r="E1" s="35" t="s">
        <v>59</v>
      </c>
      <c r="F1" s="35" t="s">
        <v>58</v>
      </c>
      <c r="G1" s="35" t="s">
        <v>57</v>
      </c>
      <c r="I1" s="36" t="s">
        <v>56</v>
      </c>
      <c r="J1" s="36"/>
      <c r="K1" s="36"/>
      <c r="L1" s="36"/>
      <c r="M1" s="36"/>
      <c r="N1" s="36"/>
    </row>
    <row r="2" spans="1:14" x14ac:dyDescent="0.25">
      <c r="A2" s="35">
        <f>'Fund Center Workflow'!G26</f>
        <v>0</v>
      </c>
      <c r="B2" s="35" t="s">
        <v>55</v>
      </c>
      <c r="C2" s="35" t="s">
        <v>52</v>
      </c>
      <c r="D2" s="35" t="str">
        <f t="shared" ref="D2:D16" si="0">CONCATENATE(I2,J2,K2,L2,M2,N2)</f>
        <v/>
      </c>
      <c r="E2" s="35"/>
      <c r="F2" s="35"/>
      <c r="G2" s="35"/>
      <c r="I2" s="36" t="str">
        <f>IF('Fund Center Workflow'!C18&gt;0,'Fund Center Workflow'!C18,"")</f>
        <v/>
      </c>
      <c r="J2" s="36" t="str">
        <f>IF('Fund Center Workflow'!C19&gt;0,CONCATENATE("|",'Fund Center Workflow'!C19),"")</f>
        <v/>
      </c>
      <c r="K2" s="36" t="str">
        <f>IF('Fund Center Workflow'!C20&gt;0,CONCATENATE("|",'Fund Center Workflow'!C20),"")</f>
        <v/>
      </c>
      <c r="L2" s="36"/>
      <c r="M2" s="36"/>
      <c r="N2" s="36"/>
    </row>
    <row r="3" spans="1:14" x14ac:dyDescent="0.25">
      <c r="A3" s="35">
        <f>'Fund Center Workflow'!G27</f>
        <v>0</v>
      </c>
      <c r="B3" s="35" t="s">
        <v>55</v>
      </c>
      <c r="C3" s="35" t="s">
        <v>52</v>
      </c>
      <c r="D3" s="35" t="str">
        <f t="shared" si="0"/>
        <v>0</v>
      </c>
      <c r="E3" s="35"/>
      <c r="F3" s="35"/>
      <c r="G3" s="35"/>
      <c r="I3" s="36">
        <f>'Fund Center Workflow'!C19</f>
        <v>0</v>
      </c>
      <c r="J3" s="36"/>
      <c r="K3" s="36"/>
      <c r="L3" s="36"/>
      <c r="M3" s="36"/>
      <c r="N3" s="36"/>
    </row>
    <row r="4" spans="1:14" x14ac:dyDescent="0.25">
      <c r="A4" s="35">
        <f>'Fund Center Workflow'!G28</f>
        <v>0</v>
      </c>
      <c r="B4" s="35" t="s">
        <v>55</v>
      </c>
      <c r="C4" s="35" t="s">
        <v>52</v>
      </c>
      <c r="D4" s="35" t="str">
        <f t="shared" si="0"/>
        <v>0</v>
      </c>
      <c r="E4" s="35"/>
      <c r="F4" s="35"/>
      <c r="G4" s="35"/>
      <c r="I4" s="36">
        <f>'Fund Center Workflow'!C20</f>
        <v>0</v>
      </c>
      <c r="J4" s="36"/>
      <c r="K4" s="36"/>
      <c r="L4" s="36"/>
      <c r="M4" s="36"/>
      <c r="N4" s="36"/>
    </row>
    <row r="5" spans="1:14" x14ac:dyDescent="0.25">
      <c r="A5" s="35">
        <f>'Fund Center Workflow'!G29</f>
        <v>0</v>
      </c>
      <c r="B5" s="35" t="s">
        <v>55</v>
      </c>
      <c r="C5" s="35" t="s">
        <v>52</v>
      </c>
      <c r="D5" s="35" t="str">
        <f t="shared" si="0"/>
        <v>0</v>
      </c>
      <c r="E5" s="35"/>
      <c r="F5" s="35"/>
      <c r="G5" s="35"/>
      <c r="I5" s="36">
        <f>'Fund Center Workflow'!E18</f>
        <v>0</v>
      </c>
      <c r="J5" s="36"/>
      <c r="K5" s="36"/>
      <c r="L5" s="36"/>
      <c r="M5" s="36"/>
      <c r="N5" s="36"/>
    </row>
    <row r="6" spans="1:14" x14ac:dyDescent="0.25">
      <c r="A6" s="35">
        <f>'Fund Center Workflow'!G30</f>
        <v>0</v>
      </c>
      <c r="B6" s="35" t="s">
        <v>55</v>
      </c>
      <c r="C6" s="35" t="s">
        <v>52</v>
      </c>
      <c r="D6" s="35" t="str">
        <f t="shared" si="0"/>
        <v>0</v>
      </c>
      <c r="E6" s="35"/>
      <c r="F6" s="35"/>
      <c r="G6" s="35"/>
      <c r="I6" s="36">
        <f>'Fund Center Workflow'!E19</f>
        <v>0</v>
      </c>
      <c r="J6" s="36"/>
      <c r="K6" s="36"/>
      <c r="L6" s="36"/>
      <c r="M6" s="36"/>
      <c r="N6" s="36"/>
    </row>
    <row r="7" spans="1:14" x14ac:dyDescent="0.25">
      <c r="A7" s="35">
        <f>'Fund Center Workflow'!G31</f>
        <v>0</v>
      </c>
      <c r="B7" s="35" t="s">
        <v>55</v>
      </c>
      <c r="C7" s="35" t="s">
        <v>52</v>
      </c>
      <c r="D7" s="35" t="str">
        <f t="shared" si="0"/>
        <v>0</v>
      </c>
      <c r="E7" s="35"/>
      <c r="F7" s="35"/>
      <c r="G7" s="35"/>
      <c r="I7" s="36">
        <f>'Fund Center Workflow'!E20</f>
        <v>0</v>
      </c>
      <c r="J7" s="36"/>
      <c r="K7" s="36"/>
      <c r="L7" s="36"/>
      <c r="M7" s="36"/>
      <c r="N7" s="36"/>
    </row>
    <row r="8" spans="1:14" x14ac:dyDescent="0.25">
      <c r="A8" s="35">
        <f>'Fund Center Workflow'!G32</f>
        <v>0</v>
      </c>
      <c r="B8" s="35" t="s">
        <v>55</v>
      </c>
      <c r="C8" s="35" t="s">
        <v>52</v>
      </c>
      <c r="D8" s="35" t="str">
        <f t="shared" si="0"/>
        <v>0</v>
      </c>
      <c r="E8" s="35"/>
      <c r="F8" s="35"/>
      <c r="G8" s="35"/>
      <c r="I8" s="36">
        <f>'Fund Center Workflow'!G18</f>
        <v>0</v>
      </c>
      <c r="J8" s="36"/>
      <c r="K8" s="36"/>
      <c r="L8" s="36"/>
      <c r="M8" s="36"/>
      <c r="N8" s="36"/>
    </row>
    <row r="9" spans="1:14" x14ac:dyDescent="0.25">
      <c r="A9" s="35">
        <f>'Fund Center Workflow'!G33</f>
        <v>0</v>
      </c>
      <c r="B9" s="35" t="s">
        <v>55</v>
      </c>
      <c r="C9" s="35" t="s">
        <v>52</v>
      </c>
      <c r="D9" s="35" t="str">
        <f t="shared" si="0"/>
        <v>0</v>
      </c>
      <c r="E9" s="35"/>
      <c r="F9" s="35"/>
      <c r="G9" s="35"/>
      <c r="I9" s="36">
        <f>'Fund Center Workflow'!G19</f>
        <v>0</v>
      </c>
      <c r="J9" s="36"/>
      <c r="K9" s="36"/>
      <c r="L9" s="36"/>
      <c r="M9" s="36"/>
      <c r="N9" s="36"/>
    </row>
    <row r="10" spans="1:14" x14ac:dyDescent="0.25">
      <c r="A10" s="35"/>
      <c r="B10" s="35" t="s">
        <v>55</v>
      </c>
      <c r="C10" s="35" t="s">
        <v>52</v>
      </c>
      <c r="D10" s="35" t="str">
        <f t="shared" si="0"/>
        <v>0</v>
      </c>
      <c r="E10" s="35"/>
      <c r="F10" s="35"/>
      <c r="G10" s="35"/>
      <c r="I10" s="36">
        <f>'Fund Center Workflow'!G20</f>
        <v>0</v>
      </c>
      <c r="J10" s="36"/>
      <c r="K10" s="36"/>
      <c r="L10" s="36"/>
      <c r="M10" s="36"/>
      <c r="N10" s="36"/>
    </row>
    <row r="11" spans="1:14" x14ac:dyDescent="0.25">
      <c r="A11" s="35"/>
      <c r="B11" s="35" t="s">
        <v>55</v>
      </c>
      <c r="C11" s="35" t="s">
        <v>52</v>
      </c>
      <c r="D11" s="35" t="str">
        <f t="shared" si="0"/>
        <v>0</v>
      </c>
      <c r="E11" s="35"/>
      <c r="F11" s="35"/>
      <c r="G11" s="35"/>
      <c r="I11" s="36">
        <f>'Fund Center Workflow'!I18</f>
        <v>0</v>
      </c>
      <c r="J11" s="36"/>
      <c r="K11" s="36"/>
      <c r="L11" s="36"/>
      <c r="M11" s="36"/>
      <c r="N11" s="36"/>
    </row>
    <row r="12" spans="1:14" x14ac:dyDescent="0.25">
      <c r="A12" s="66"/>
      <c r="B12" s="66" t="s">
        <v>55</v>
      </c>
      <c r="C12" s="66" t="s">
        <v>128</v>
      </c>
      <c r="D12" s="66" t="str">
        <f>CONCATENATE(I12,J12,K12,L12,M12,N12)</f>
        <v/>
      </c>
      <c r="E12" s="66"/>
      <c r="F12" s="66"/>
      <c r="G12" s="66"/>
      <c r="I12" s="68" t="str">
        <f>IF(Requistioners!F32&gt;0,Requistioners!F32,"")</f>
        <v/>
      </c>
      <c r="J12" s="68" t="str">
        <f>IF(Requistioners!G32&gt;0,CONCATENATE("|",Requistioners!G32),"")</f>
        <v/>
      </c>
      <c r="K12" s="68" t="str">
        <f>IF(Requistioners!H32&gt;0,CONCATENATE("|",Requistioners!H32),"")</f>
        <v/>
      </c>
      <c r="L12" s="68" t="str">
        <f>IF(Requistioners!I32&gt;0,CONCATENATE("|",Requistioners!I32),"")</f>
        <v/>
      </c>
      <c r="M12" s="68" t="str">
        <f>IF(Requistioners!J32&gt;0,CONCATENATE("|",Requistioners!J32),"")</f>
        <v/>
      </c>
      <c r="N12" s="68" t="str">
        <f>IF(Requistioners!K32&gt;0,CONCATENATE("|",Requistioners!K32),"")</f>
        <v/>
      </c>
    </row>
    <row r="13" spans="1:14" x14ac:dyDescent="0.25">
      <c r="A13" s="66"/>
      <c r="B13" s="66" t="s">
        <v>55</v>
      </c>
      <c r="C13" s="66" t="s">
        <v>128</v>
      </c>
      <c r="D13" s="66" t="str">
        <f t="shared" si="0"/>
        <v/>
      </c>
      <c r="E13" s="66"/>
      <c r="F13" s="66"/>
      <c r="G13" s="66"/>
      <c r="I13" s="68" t="str">
        <f>IF(Requistioners!F33&gt;0,Requistioners!F33,"")</f>
        <v/>
      </c>
      <c r="J13" s="68" t="str">
        <f>IF(Requistioners!G33&gt;0,CONCATENATE("|",Requistioners!G33),"")</f>
        <v/>
      </c>
      <c r="K13" s="68" t="str">
        <f>IF(Requistioners!H33&gt;0,CONCATENATE("|",Requistioners!H33),"")</f>
        <v/>
      </c>
      <c r="L13" s="68" t="str">
        <f>IF(Requistioners!I33&gt;0,CONCATENATE("|",Requistioners!I33),"")</f>
        <v/>
      </c>
      <c r="M13" s="68" t="str">
        <f>IF(Requistioners!J33&gt;0,CONCATENATE("|",Requistioners!J33),"")</f>
        <v/>
      </c>
      <c r="N13" s="68" t="str">
        <f>IF(Requistioners!K33&gt;0,CONCATENATE("|",Requistioners!K33),"")</f>
        <v/>
      </c>
    </row>
    <row r="14" spans="1:14" x14ac:dyDescent="0.25">
      <c r="A14" s="66"/>
      <c r="B14" s="66" t="s">
        <v>55</v>
      </c>
      <c r="C14" s="66" t="s">
        <v>128</v>
      </c>
      <c r="D14" s="66" t="str">
        <f t="shared" si="0"/>
        <v/>
      </c>
      <c r="E14" s="66"/>
      <c r="F14" s="66"/>
      <c r="G14" s="66"/>
      <c r="I14" s="68" t="str">
        <f>IF(Requistioners!F34&gt;0,Requistioners!F34,"")</f>
        <v/>
      </c>
      <c r="J14" s="68" t="str">
        <f>IF(Requistioners!G34&gt;0,CONCATENATE("|",Requistioners!G34),"")</f>
        <v/>
      </c>
      <c r="K14" s="68" t="str">
        <f>IF(Requistioners!H34&gt;0,CONCATENATE("|",Requistioners!H34),"")</f>
        <v/>
      </c>
      <c r="L14" s="68" t="str">
        <f>IF(Requistioners!I34&gt;0,CONCATENATE("|",Requistioners!I34),"")</f>
        <v/>
      </c>
      <c r="M14" s="68" t="str">
        <f>IF(Requistioners!J34&gt;0,CONCATENATE("|",Requistioners!J34),"")</f>
        <v/>
      </c>
      <c r="N14" s="68" t="str">
        <f>IF(Requistioners!K34&gt;0,CONCATENATE("|",Requistioners!K34),"")</f>
        <v/>
      </c>
    </row>
    <row r="15" spans="1:14" x14ac:dyDescent="0.25">
      <c r="A15" s="66"/>
      <c r="B15" s="66" t="s">
        <v>55</v>
      </c>
      <c r="C15" s="66" t="s">
        <v>128</v>
      </c>
      <c r="D15" s="66" t="str">
        <f t="shared" si="0"/>
        <v/>
      </c>
      <c r="E15" s="66"/>
      <c r="F15" s="66"/>
      <c r="G15" s="66"/>
      <c r="I15" s="68" t="str">
        <f>IF(Requistioners!F35&gt;0,Requistioners!F35,"")</f>
        <v/>
      </c>
      <c r="J15" s="68" t="str">
        <f>IF(Requistioners!G35&gt;0,CONCATENATE("|",Requistioners!G35),"")</f>
        <v/>
      </c>
      <c r="K15" s="68" t="str">
        <f>IF(Requistioners!H35&gt;0,CONCATENATE("|",Requistioners!H35),"")</f>
        <v/>
      </c>
      <c r="L15" s="68" t="str">
        <f>IF(Requistioners!I35&gt;0,CONCATENATE("|",Requistioners!I35),"")</f>
        <v/>
      </c>
      <c r="M15" s="68" t="str">
        <f>IF(Requistioners!J35&gt;0,CONCATENATE("|",Requistioners!J35),"")</f>
        <v/>
      </c>
      <c r="N15" s="68" t="str">
        <f>IF(Requistioners!K35&gt;0,CONCATENATE("|",Requistioners!K35),"")</f>
        <v/>
      </c>
    </row>
    <row r="16" spans="1:14" x14ac:dyDescent="0.25">
      <c r="A16" s="66"/>
      <c r="B16" s="66" t="s">
        <v>55</v>
      </c>
      <c r="C16" s="66" t="s">
        <v>128</v>
      </c>
      <c r="D16" s="66" t="str">
        <f t="shared" si="0"/>
        <v/>
      </c>
      <c r="E16" s="66"/>
      <c r="F16" s="66"/>
      <c r="G16" s="66"/>
      <c r="I16" s="68" t="str">
        <f>IF(Requistioners!F36&gt;0,Requistioners!F36,"")</f>
        <v/>
      </c>
      <c r="J16" s="68" t="str">
        <f>IF(Requistioners!G36&gt;0,CONCATENATE("|",Requistioners!G36),"")</f>
        <v/>
      </c>
      <c r="K16" s="68" t="str">
        <f>IF(Requistioners!H36&gt;0,CONCATENATE("|",Requistioners!H36),"")</f>
        <v/>
      </c>
      <c r="L16" s="68" t="str">
        <f>IF(Requistioners!I36&gt;0,CONCATENATE("|",Requistioners!I36),"")</f>
        <v/>
      </c>
      <c r="M16" s="68" t="str">
        <f>IF(Requistioners!J36&gt;0,CONCATENATE("|",Requistioners!J36),"")</f>
        <v/>
      </c>
      <c r="N16" s="68" t="str">
        <f>IF(Requistioners!K36&gt;0,CONCATENATE("|",Requistioners!K36),"")</f>
        <v/>
      </c>
    </row>
    <row r="17" spans="1:7" x14ac:dyDescent="0.25">
      <c r="A17" s="39">
        <f>A2</f>
        <v>0</v>
      </c>
      <c r="B17" s="39" t="s">
        <v>67</v>
      </c>
      <c r="C17" s="39" t="s">
        <v>52</v>
      </c>
      <c r="D17" s="39">
        <f>'Fund Center Workflow'!$D$13</f>
        <v>0</v>
      </c>
      <c r="E17" s="39">
        <f>'Fund Center Workflow'!$D$13</f>
        <v>0</v>
      </c>
      <c r="F17" s="39"/>
      <c r="G17" s="39"/>
    </row>
    <row r="18" spans="1:7" x14ac:dyDescent="0.25">
      <c r="A18" s="39">
        <f t="shared" ref="A18:A24" si="1">A3</f>
        <v>0</v>
      </c>
      <c r="B18" s="39" t="s">
        <v>67</v>
      </c>
      <c r="C18" s="39" t="s">
        <v>52</v>
      </c>
      <c r="D18" s="39">
        <f>'Fund Center Workflow'!$D$13</f>
        <v>0</v>
      </c>
      <c r="E18" s="39">
        <f>'Fund Center Workflow'!$D$13</f>
        <v>0</v>
      </c>
      <c r="F18" s="39"/>
      <c r="G18" s="39"/>
    </row>
    <row r="19" spans="1:7" x14ac:dyDescent="0.25">
      <c r="A19" s="39">
        <f t="shared" si="1"/>
        <v>0</v>
      </c>
      <c r="B19" s="39" t="s">
        <v>67</v>
      </c>
      <c r="C19" s="39" t="s">
        <v>52</v>
      </c>
      <c r="D19" s="39">
        <f>'Fund Center Workflow'!$D$13</f>
        <v>0</v>
      </c>
      <c r="E19" s="39">
        <f>'Fund Center Workflow'!$D$13</f>
        <v>0</v>
      </c>
      <c r="F19" s="39"/>
      <c r="G19" s="39"/>
    </row>
    <row r="20" spans="1:7" x14ac:dyDescent="0.25">
      <c r="A20" s="39">
        <f t="shared" si="1"/>
        <v>0</v>
      </c>
      <c r="B20" s="39" t="s">
        <v>67</v>
      </c>
      <c r="C20" s="39" t="s">
        <v>52</v>
      </c>
      <c r="D20" s="39">
        <f>'Fund Center Workflow'!$D$13</f>
        <v>0</v>
      </c>
      <c r="E20" s="39">
        <f>'Fund Center Workflow'!$D$13</f>
        <v>0</v>
      </c>
      <c r="F20" s="39"/>
      <c r="G20" s="39"/>
    </row>
    <row r="21" spans="1:7" x14ac:dyDescent="0.25">
      <c r="A21" s="39">
        <f t="shared" si="1"/>
        <v>0</v>
      </c>
      <c r="B21" s="39" t="s">
        <v>67</v>
      </c>
      <c r="C21" s="39" t="s">
        <v>52</v>
      </c>
      <c r="D21" s="39">
        <f>'Fund Center Workflow'!$D$13</f>
        <v>0</v>
      </c>
      <c r="E21" s="39">
        <f>'Fund Center Workflow'!$D$13</f>
        <v>0</v>
      </c>
      <c r="F21" s="39"/>
      <c r="G21" s="39"/>
    </row>
    <row r="22" spans="1:7" x14ac:dyDescent="0.25">
      <c r="A22" s="39">
        <f t="shared" si="1"/>
        <v>0</v>
      </c>
      <c r="B22" s="39" t="s">
        <v>67</v>
      </c>
      <c r="C22" s="39" t="s">
        <v>52</v>
      </c>
      <c r="D22" s="39">
        <f>'Fund Center Workflow'!$D$13</f>
        <v>0</v>
      </c>
      <c r="E22" s="39">
        <f>'Fund Center Workflow'!$D$13</f>
        <v>0</v>
      </c>
      <c r="F22" s="39"/>
      <c r="G22" s="39"/>
    </row>
    <row r="23" spans="1:7" x14ac:dyDescent="0.25">
      <c r="A23" s="39">
        <f t="shared" si="1"/>
        <v>0</v>
      </c>
      <c r="B23" s="39" t="s">
        <v>67</v>
      </c>
      <c r="C23" s="39" t="s">
        <v>52</v>
      </c>
      <c r="D23" s="39">
        <f>'Fund Center Workflow'!$D$13</f>
        <v>0</v>
      </c>
      <c r="E23" s="39">
        <f>'Fund Center Workflow'!$D$13</f>
        <v>0</v>
      </c>
      <c r="F23" s="39"/>
      <c r="G23" s="39"/>
    </row>
    <row r="24" spans="1:7" x14ac:dyDescent="0.25">
      <c r="A24" s="39">
        <f t="shared" si="1"/>
        <v>0</v>
      </c>
      <c r="B24" s="39" t="s">
        <v>67</v>
      </c>
      <c r="C24" s="39" t="s">
        <v>52</v>
      </c>
      <c r="D24" s="39">
        <f>'Fund Center Workflow'!$D$13</f>
        <v>0</v>
      </c>
      <c r="E24" s="39">
        <f>'Fund Center Workflow'!$D$13</f>
        <v>0</v>
      </c>
      <c r="F24" s="39"/>
      <c r="G24" s="39"/>
    </row>
    <row r="25" spans="1:7" x14ac:dyDescent="0.25">
      <c r="A25" s="39"/>
      <c r="B25" s="39" t="s">
        <v>67</v>
      </c>
      <c r="C25" s="39" t="s">
        <v>52</v>
      </c>
      <c r="D25" s="39"/>
      <c r="E25" s="39"/>
      <c r="F25" s="39"/>
      <c r="G25" s="39"/>
    </row>
    <row r="26" spans="1:7" x14ac:dyDescent="0.25">
      <c r="A26" s="39"/>
      <c r="B26" s="39" t="s">
        <v>67</v>
      </c>
      <c r="C26" s="39" t="s">
        <v>52</v>
      </c>
      <c r="D26" s="39"/>
      <c r="E26" s="39"/>
      <c r="F26" s="39"/>
      <c r="G26" s="39"/>
    </row>
    <row r="27" spans="1:7" x14ac:dyDescent="0.25">
      <c r="A27" s="66"/>
      <c r="B27" s="66" t="s">
        <v>67</v>
      </c>
      <c r="C27" s="66" t="s">
        <v>128</v>
      </c>
      <c r="D27" s="84"/>
      <c r="E27" s="66"/>
      <c r="F27" s="66"/>
      <c r="G27" s="66"/>
    </row>
    <row r="28" spans="1:7" x14ac:dyDescent="0.25">
      <c r="A28" s="66"/>
      <c r="B28" s="66" t="s">
        <v>67</v>
      </c>
      <c r="C28" s="66" t="s">
        <v>128</v>
      </c>
      <c r="D28" s="84"/>
      <c r="E28" s="66"/>
      <c r="F28" s="66"/>
      <c r="G28" s="66"/>
    </row>
    <row r="29" spans="1:7" x14ac:dyDescent="0.25">
      <c r="A29" s="66"/>
      <c r="B29" s="66" t="s">
        <v>67</v>
      </c>
      <c r="C29" s="66" t="s">
        <v>128</v>
      </c>
      <c r="D29" s="84"/>
      <c r="E29" s="66"/>
      <c r="F29" s="66"/>
      <c r="G29" s="66"/>
    </row>
    <row r="30" spans="1:7" x14ac:dyDescent="0.25">
      <c r="A30" s="66"/>
      <c r="B30" s="66" t="s">
        <v>67</v>
      </c>
      <c r="C30" s="66" t="s">
        <v>128</v>
      </c>
      <c r="D30" s="84"/>
      <c r="E30" s="66"/>
      <c r="F30" s="66"/>
      <c r="G30" s="66"/>
    </row>
    <row r="31" spans="1:7" x14ac:dyDescent="0.25">
      <c r="A31" s="66"/>
      <c r="B31" s="66" t="s">
        <v>67</v>
      </c>
      <c r="C31" s="66" t="s">
        <v>128</v>
      </c>
      <c r="D31" s="84"/>
      <c r="E31" s="66"/>
      <c r="F31" s="66"/>
      <c r="G31" s="66"/>
    </row>
  </sheetData>
  <autoFilter ref="A1:G26" xr:uid="{00000000-0009-0000-0000-000007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Q75"/>
  <sheetViews>
    <sheetView zoomScaleNormal="100" workbookViewId="0">
      <selection activeCell="J90" sqref="J90"/>
    </sheetView>
  </sheetViews>
  <sheetFormatPr defaultColWidth="9.140625" defaultRowHeight="15" x14ac:dyDescent="0.25"/>
  <cols>
    <col min="2" max="2" width="16.5703125" customWidth="1"/>
    <col min="6" max="6" width="13.28515625" customWidth="1"/>
    <col min="7" max="7" width="16.7109375" customWidth="1"/>
    <col min="8" max="8" width="22.5703125" customWidth="1"/>
    <col min="9" max="9" width="12.42578125" customWidth="1"/>
    <col min="10" max="10" width="16" customWidth="1"/>
    <col min="11" max="11" width="20" customWidth="1"/>
    <col min="12" max="12" width="20.42578125" bestFit="1" customWidth="1"/>
    <col min="13" max="13" width="15.7109375" customWidth="1"/>
    <col min="15" max="15" width="52.28515625" customWidth="1"/>
  </cols>
  <sheetData>
    <row r="1" spans="1:17" x14ac:dyDescent="0.25">
      <c r="A1" s="5" t="s">
        <v>81</v>
      </c>
      <c r="F1" s="5" t="s">
        <v>82</v>
      </c>
      <c r="J1" s="5" t="s">
        <v>83</v>
      </c>
    </row>
    <row r="2" spans="1:17" x14ac:dyDescent="0.25">
      <c r="A2" s="48" t="s">
        <v>84</v>
      </c>
      <c r="B2" s="48" t="s">
        <v>85</v>
      </c>
      <c r="C2" s="48" t="s">
        <v>86</v>
      </c>
      <c r="D2" s="48" t="s">
        <v>87</v>
      </c>
      <c r="E2" s="48" t="s">
        <v>88</v>
      </c>
      <c r="F2" s="49" t="s">
        <v>89</v>
      </c>
      <c r="G2" s="49" t="s">
        <v>90</v>
      </c>
      <c r="H2" s="49" t="s">
        <v>91</v>
      </c>
      <c r="I2" s="49" t="s">
        <v>92</v>
      </c>
      <c r="J2" s="50" t="s">
        <v>89</v>
      </c>
      <c r="K2" s="50" t="s">
        <v>90</v>
      </c>
      <c r="L2" s="50" t="s">
        <v>91</v>
      </c>
      <c r="M2" s="50" t="s">
        <v>92</v>
      </c>
      <c r="O2" t="s">
        <v>156</v>
      </c>
    </row>
    <row r="3" spans="1:17" x14ac:dyDescent="0.25">
      <c r="A3" s="48">
        <f>'Fund Center Workflow'!G26</f>
        <v>0</v>
      </c>
      <c r="B3" s="48">
        <f>'Fund Center Workflow'!H26</f>
        <v>0</v>
      </c>
      <c r="C3" s="48">
        <f>'Fund Center Workflow'!I26</f>
        <v>0</v>
      </c>
      <c r="D3" s="48">
        <f>'Fund Center Workflow'!J26</f>
        <v>0</v>
      </c>
      <c r="E3" s="48">
        <f>'Fund Center Workflow'!K26</f>
        <v>0</v>
      </c>
      <c r="F3" s="49" t="str">
        <f>IF(J3="",IF($C3&gt;0.01,CONCATENATE($A3&amp;"|"),""),"")</f>
        <v/>
      </c>
      <c r="G3" s="49" t="str">
        <f>IF(K3="",IF($C3&gt;500.01,CONCATENATE($A3&amp;"|"),""),"")</f>
        <v/>
      </c>
      <c r="H3" s="49" t="str">
        <f>IF(L3="",IF($C3&gt;5000.01,CONCATENATE($A3&amp;"|"),""),"")</f>
        <v/>
      </c>
      <c r="I3" s="49" t="str">
        <f>IF(M3="",IF($C3&gt;25000.01,CONCATENATE($A3&amp;"|"),""),"")</f>
        <v/>
      </c>
      <c r="J3" s="50" t="str">
        <f>IF($E3&gt;0.01,CONCATENATE($A3&amp;"|"),"")</f>
        <v/>
      </c>
      <c r="K3" s="50" t="str">
        <f>IF($E3&gt;500.01,CONCATENATE($A3&amp;"|"),"")</f>
        <v/>
      </c>
      <c r="L3" s="50" t="str">
        <f>IF($E3&gt;5000.01,CONCATENATE($A3&amp;"|"),"")</f>
        <v/>
      </c>
      <c r="M3" s="50" t="str">
        <f>IF($E3&gt;25000.01,CONCATENATE($A3&amp;"|"),"")</f>
        <v/>
      </c>
      <c r="O3" t="s">
        <v>2242</v>
      </c>
    </row>
    <row r="4" spans="1:17" x14ac:dyDescent="0.25">
      <c r="A4" s="48">
        <f>'Fund Center Workflow'!G27</f>
        <v>0</v>
      </c>
      <c r="B4" s="48">
        <f>'Fund Center Workflow'!H27</f>
        <v>0</v>
      </c>
      <c r="C4" s="48">
        <f>'Fund Center Workflow'!I27</f>
        <v>0</v>
      </c>
      <c r="D4" s="48">
        <f>'Fund Center Workflow'!J27</f>
        <v>0</v>
      </c>
      <c r="E4" s="48">
        <f>'Fund Center Workflow'!K27</f>
        <v>0</v>
      </c>
      <c r="F4" s="49" t="str">
        <f t="shared" ref="F4:F10" si="0">IF(J4="",IF($C4&gt;0.01,CONCATENATE($A4&amp;"|"),""),"")</f>
        <v/>
      </c>
      <c r="G4" s="49" t="str">
        <f t="shared" ref="G4:G10" si="1">IF(K4="",IF($C4&gt;500.01,CONCATENATE($A4&amp;"|"),""),"")</f>
        <v/>
      </c>
      <c r="H4" s="49" t="str">
        <f t="shared" ref="H4:H10" si="2">IF(L4="",IF($C4&gt;5000.01,CONCATENATE($A4&amp;"|"),""),"")</f>
        <v/>
      </c>
      <c r="I4" s="49" t="str">
        <f t="shared" ref="I4:I10" si="3">IF(M4="",IF($C4&gt;25000.01,CONCATENATE($A4&amp;"|"),""),"")</f>
        <v/>
      </c>
      <c r="J4" s="50" t="str">
        <f t="shared" ref="J4:J10" si="4">IF($E4&gt;0.01,CONCATENATE($A4&amp;"|"),"")</f>
        <v/>
      </c>
      <c r="K4" s="50" t="str">
        <f t="shared" ref="K4:K10" si="5">IF($E4&gt;500.01,CONCATENATE($A4&amp;"|"),"")</f>
        <v/>
      </c>
      <c r="L4" s="50" t="str">
        <f t="shared" ref="L4:L10" si="6">IF($E4&gt;5000.01,CONCATENATE($A4&amp;"|"),"")</f>
        <v/>
      </c>
      <c r="M4" s="50" t="str">
        <f t="shared" ref="M4:M10" si="7">IF($E4&gt;25000.01,CONCATENATE($A4&amp;"|"),"")</f>
        <v/>
      </c>
    </row>
    <row r="5" spans="1:17" x14ac:dyDescent="0.25">
      <c r="A5" s="48">
        <f>'Fund Center Workflow'!G28</f>
        <v>0</v>
      </c>
      <c r="B5" s="48">
        <f>'Fund Center Workflow'!H28</f>
        <v>0</v>
      </c>
      <c r="C5" s="48">
        <f>'Fund Center Workflow'!I28</f>
        <v>0</v>
      </c>
      <c r="D5" s="48">
        <f>'Fund Center Workflow'!J28</f>
        <v>0</v>
      </c>
      <c r="E5" s="48">
        <f>'Fund Center Workflow'!K28</f>
        <v>0</v>
      </c>
      <c r="F5" s="49" t="str">
        <f t="shared" si="0"/>
        <v/>
      </c>
      <c r="G5" s="49" t="str">
        <f t="shared" si="1"/>
        <v/>
      </c>
      <c r="H5" s="49" t="str">
        <f t="shared" si="2"/>
        <v/>
      </c>
      <c r="I5" s="49" t="str">
        <f t="shared" si="3"/>
        <v/>
      </c>
      <c r="J5" s="50" t="str">
        <f t="shared" si="4"/>
        <v/>
      </c>
      <c r="K5" s="50" t="str">
        <f t="shared" si="5"/>
        <v/>
      </c>
      <c r="L5" s="50" t="str">
        <f t="shared" si="6"/>
        <v/>
      </c>
      <c r="M5" s="50" t="str">
        <f t="shared" si="7"/>
        <v/>
      </c>
    </row>
    <row r="6" spans="1:17" x14ac:dyDescent="0.25">
      <c r="A6" s="48">
        <f>'Fund Center Workflow'!G29</f>
        <v>0</v>
      </c>
      <c r="B6" s="48">
        <f>'Fund Center Workflow'!H29</f>
        <v>0</v>
      </c>
      <c r="C6" s="48">
        <f>'Fund Center Workflow'!I29</f>
        <v>0</v>
      </c>
      <c r="D6" s="48">
        <f>'Fund Center Workflow'!J29</f>
        <v>0</v>
      </c>
      <c r="E6" s="48">
        <f>'Fund Center Workflow'!K29</f>
        <v>0</v>
      </c>
      <c r="F6" s="49" t="str">
        <f t="shared" si="0"/>
        <v/>
      </c>
      <c r="G6" s="49" t="str">
        <f t="shared" si="1"/>
        <v/>
      </c>
      <c r="H6" s="49" t="str">
        <f t="shared" si="2"/>
        <v/>
      </c>
      <c r="I6" s="49" t="str">
        <f t="shared" si="3"/>
        <v/>
      </c>
      <c r="J6" s="50" t="str">
        <f t="shared" si="4"/>
        <v/>
      </c>
      <c r="K6" s="50" t="str">
        <f t="shared" si="5"/>
        <v/>
      </c>
      <c r="L6" s="50" t="str">
        <f t="shared" si="6"/>
        <v/>
      </c>
      <c r="M6" s="50" t="str">
        <f t="shared" si="7"/>
        <v/>
      </c>
    </row>
    <row r="7" spans="1:17" x14ac:dyDescent="0.25">
      <c r="A7" s="48">
        <f>'Fund Center Workflow'!G30</f>
        <v>0</v>
      </c>
      <c r="B7" s="48">
        <f>'Fund Center Workflow'!H30</f>
        <v>0</v>
      </c>
      <c r="C7" s="48">
        <f>'Fund Center Workflow'!I30</f>
        <v>0</v>
      </c>
      <c r="D7" s="48">
        <f>'Fund Center Workflow'!J30</f>
        <v>0</v>
      </c>
      <c r="E7" s="48">
        <f>'Fund Center Workflow'!K30</f>
        <v>0</v>
      </c>
      <c r="F7" s="49" t="str">
        <f t="shared" si="0"/>
        <v/>
      </c>
      <c r="G7" s="49" t="str">
        <f t="shared" si="1"/>
        <v/>
      </c>
      <c r="H7" s="49" t="str">
        <f t="shared" si="2"/>
        <v/>
      </c>
      <c r="I7" s="49" t="str">
        <f t="shared" si="3"/>
        <v/>
      </c>
      <c r="J7" s="50" t="str">
        <f t="shared" si="4"/>
        <v/>
      </c>
      <c r="K7" s="50" t="str">
        <f t="shared" si="5"/>
        <v/>
      </c>
      <c r="L7" s="50" t="str">
        <f t="shared" si="6"/>
        <v/>
      </c>
      <c r="M7" s="50" t="str">
        <f t="shared" si="7"/>
        <v/>
      </c>
    </row>
    <row r="8" spans="1:17" x14ac:dyDescent="0.25">
      <c r="A8" s="48">
        <f>'Fund Center Workflow'!G31</f>
        <v>0</v>
      </c>
      <c r="B8" s="48">
        <f>'Fund Center Workflow'!H31</f>
        <v>0</v>
      </c>
      <c r="C8" s="48">
        <f>'Fund Center Workflow'!I31</f>
        <v>0</v>
      </c>
      <c r="D8" s="48">
        <f>'Fund Center Workflow'!J31</f>
        <v>0</v>
      </c>
      <c r="E8" s="48">
        <f>'Fund Center Workflow'!K31</f>
        <v>0</v>
      </c>
      <c r="F8" s="49" t="str">
        <f t="shared" si="0"/>
        <v/>
      </c>
      <c r="G8" s="49" t="str">
        <f t="shared" si="1"/>
        <v/>
      </c>
      <c r="H8" s="49" t="str">
        <f t="shared" si="2"/>
        <v/>
      </c>
      <c r="I8" s="49" t="str">
        <f t="shared" si="3"/>
        <v/>
      </c>
      <c r="J8" s="50" t="str">
        <f t="shared" si="4"/>
        <v/>
      </c>
      <c r="K8" s="50" t="str">
        <f t="shared" si="5"/>
        <v/>
      </c>
      <c r="L8" s="50" t="str">
        <f t="shared" si="6"/>
        <v/>
      </c>
      <c r="M8" s="50" t="str">
        <f t="shared" si="7"/>
        <v/>
      </c>
    </row>
    <row r="9" spans="1:17" x14ac:dyDescent="0.25">
      <c r="A9" s="48">
        <f>'Fund Center Workflow'!G32</f>
        <v>0</v>
      </c>
      <c r="B9" s="48">
        <f>'Fund Center Workflow'!H32</f>
        <v>0</v>
      </c>
      <c r="C9" s="48">
        <f>'Fund Center Workflow'!I32</f>
        <v>0</v>
      </c>
      <c r="D9" s="48">
        <f>'Fund Center Workflow'!J32</f>
        <v>0</v>
      </c>
      <c r="E9" s="48">
        <f>'Fund Center Workflow'!K32</f>
        <v>0</v>
      </c>
      <c r="F9" s="49" t="str">
        <f t="shared" si="0"/>
        <v/>
      </c>
      <c r="G9" s="49" t="str">
        <f t="shared" si="1"/>
        <v/>
      </c>
      <c r="H9" s="49" t="str">
        <f t="shared" si="2"/>
        <v/>
      </c>
      <c r="I9" s="49" t="str">
        <f t="shared" si="3"/>
        <v/>
      </c>
      <c r="J9" s="50" t="str">
        <f t="shared" si="4"/>
        <v/>
      </c>
      <c r="K9" s="50" t="str">
        <f t="shared" si="5"/>
        <v/>
      </c>
      <c r="L9" s="50" t="str">
        <f t="shared" si="6"/>
        <v/>
      </c>
      <c r="M9" s="50" t="str">
        <f t="shared" si="7"/>
        <v/>
      </c>
    </row>
    <row r="10" spans="1:17" x14ac:dyDescent="0.25">
      <c r="A10" s="48">
        <f>'Fund Center Workflow'!G33</f>
        <v>0</v>
      </c>
      <c r="B10" s="48">
        <f>'Fund Center Workflow'!H33</f>
        <v>0</v>
      </c>
      <c r="C10" s="48">
        <f>'Fund Center Workflow'!I33</f>
        <v>0</v>
      </c>
      <c r="D10" s="48">
        <f>'Fund Center Workflow'!J33</f>
        <v>0</v>
      </c>
      <c r="E10" s="48">
        <f>'Fund Center Workflow'!K33</f>
        <v>0</v>
      </c>
      <c r="F10" s="49" t="str">
        <f t="shared" si="0"/>
        <v/>
      </c>
      <c r="G10" s="49" t="str">
        <f t="shared" si="1"/>
        <v/>
      </c>
      <c r="H10" s="49" t="str">
        <f t="shared" si="2"/>
        <v/>
      </c>
      <c r="I10" s="49" t="str">
        <f t="shared" si="3"/>
        <v/>
      </c>
      <c r="J10" s="50" t="str">
        <f t="shared" si="4"/>
        <v/>
      </c>
      <c r="K10" s="50" t="str">
        <f t="shared" si="5"/>
        <v/>
      </c>
      <c r="L10" s="50" t="str">
        <f t="shared" si="6"/>
        <v/>
      </c>
      <c r="M10" s="50" t="str">
        <f t="shared" si="7"/>
        <v/>
      </c>
    </row>
    <row r="12" spans="1:17" x14ac:dyDescent="0.25">
      <c r="A12" s="51" t="s">
        <v>93</v>
      </c>
      <c r="B12" s="52"/>
      <c r="C12" s="52"/>
      <c r="D12" s="52"/>
      <c r="E12" s="52"/>
      <c r="F12" s="52" t="str">
        <f>CONCATENATE(F3,F4,F5,F6,F7,F8,F9,F10)</f>
        <v/>
      </c>
      <c r="G12" s="52" t="str">
        <f>CONCATENATE(G3,G4,G5,G6,G7,G8,G9,G10)</f>
        <v/>
      </c>
      <c r="H12" s="52" t="str">
        <f>CONCATENATE(H3,H4,H5,H6,H7,H8,H9,H10)</f>
        <v/>
      </c>
      <c r="I12" s="52" t="str">
        <f t="shared" ref="I12:M12" si="8">CONCATENATE(I3,I4,I5,I6,I7,I8,I9,I10)</f>
        <v/>
      </c>
      <c r="J12" s="52" t="str">
        <f t="shared" si="8"/>
        <v/>
      </c>
      <c r="K12" s="52" t="str">
        <f t="shared" si="8"/>
        <v/>
      </c>
      <c r="L12" s="52" t="str">
        <f t="shared" si="8"/>
        <v/>
      </c>
      <c r="M12" s="52" t="str">
        <f t="shared" si="8"/>
        <v/>
      </c>
    </row>
    <row r="14" spans="1:17" ht="15.75" thickBot="1" x14ac:dyDescent="0.3">
      <c r="A14" s="53" t="s">
        <v>94</v>
      </c>
      <c r="B14" s="54"/>
      <c r="C14" s="54"/>
      <c r="D14" s="5" t="s">
        <v>95</v>
      </c>
    </row>
    <row r="15" spans="1:17" ht="18.75" customHeight="1" x14ac:dyDescent="0.25">
      <c r="A15" s="55" t="s">
        <v>96</v>
      </c>
      <c r="B15" s="55" t="s">
        <v>97</v>
      </c>
      <c r="C15" s="55" t="s">
        <v>98</v>
      </c>
      <c r="D15" s="56" t="s">
        <v>99</v>
      </c>
      <c r="E15" s="57" t="s">
        <v>100</v>
      </c>
      <c r="F15" s="57" t="s">
        <v>101</v>
      </c>
      <c r="G15" s="57" t="s">
        <v>102</v>
      </c>
      <c r="H15" s="57" t="s">
        <v>103</v>
      </c>
      <c r="I15" s="57" t="s">
        <v>104</v>
      </c>
      <c r="J15" s="57" t="s">
        <v>105</v>
      </c>
      <c r="K15" s="57" t="s">
        <v>106</v>
      </c>
      <c r="L15" s="57" t="s">
        <v>107</v>
      </c>
      <c r="M15" s="57" t="s">
        <v>108</v>
      </c>
      <c r="N15" s="57" t="s">
        <v>109</v>
      </c>
      <c r="O15" s="58" t="s">
        <v>110</v>
      </c>
      <c r="P15" s="59"/>
      <c r="Q15" s="59"/>
    </row>
    <row r="16" spans="1:17" x14ac:dyDescent="0.25">
      <c r="A16" s="54">
        <v>1</v>
      </c>
      <c r="B16" s="54">
        <f>'Fund Center Workflow'!C18</f>
        <v>0</v>
      </c>
      <c r="C16" s="54" t="s">
        <v>89</v>
      </c>
      <c r="D16" s="60" t="s">
        <v>111</v>
      </c>
      <c r="E16" s="59" t="s">
        <v>111</v>
      </c>
      <c r="F16" s="59" t="str">
        <f t="shared" ref="F16:F75" si="9">CONCATENATE("Fund Center: "&amp;B16&amp;" "&amp;C16)</f>
        <v>Fund Center: 0 $0 - $500.00</v>
      </c>
      <c r="G16" s="59" t="str">
        <f t="shared" ref="G16:H43" si="10">F16</f>
        <v>Fund Center: 0 $0 - $500.00</v>
      </c>
      <c r="H16" s="59" t="str">
        <f t="shared" si="10"/>
        <v>Fund Center: 0 $0 - $500.00</v>
      </c>
      <c r="I16" s="59" t="str">
        <f>Requistioners!E$10&amp;" "&amp;H16</f>
        <v xml:space="preserve"> Fund Center: 0 $0 - $500.00</v>
      </c>
      <c r="J16" s="59" t="str">
        <f>J12</f>
        <v/>
      </c>
      <c r="K16" s="59" t="str">
        <f>F12</f>
        <v/>
      </c>
      <c r="L16" s="59" t="b">
        <v>1</v>
      </c>
      <c r="M16" s="59" t="b">
        <v>1</v>
      </c>
      <c r="N16" s="59" t="s">
        <v>112</v>
      </c>
      <c r="O16" s="61" t="str">
        <f>CONCATENATE("Between|0.01|500.00|CAD|Fund Centre|"&amp;B16)</f>
        <v>Between|0.01|500.00|CAD|Fund Centre|0</v>
      </c>
      <c r="P16" s="59"/>
      <c r="Q16" s="59"/>
    </row>
    <row r="17" spans="1:17" x14ac:dyDescent="0.25">
      <c r="A17" s="54"/>
      <c r="B17" s="54">
        <f>B16</f>
        <v>0</v>
      </c>
      <c r="C17" s="54" t="s">
        <v>90</v>
      </c>
      <c r="D17" s="60" t="s">
        <v>111</v>
      </c>
      <c r="E17" s="59" t="s">
        <v>111</v>
      </c>
      <c r="F17" s="59" t="str">
        <f t="shared" si="9"/>
        <v>Fund Center: 0 $500.01 - $5000.00</v>
      </c>
      <c r="G17" s="59" t="str">
        <f t="shared" si="10"/>
        <v>Fund Center: 0 $500.01 - $5000.00</v>
      </c>
      <c r="H17" s="59" t="str">
        <f t="shared" si="10"/>
        <v>Fund Center: 0 $500.01 - $5000.00</v>
      </c>
      <c r="I17" s="59" t="str">
        <f>Requistioners!E$10&amp;" "&amp;H17</f>
        <v xml:space="preserve"> Fund Center: 0 $500.01 - $5000.00</v>
      </c>
      <c r="J17" s="59" t="str">
        <f>K12</f>
        <v/>
      </c>
      <c r="K17" s="59" t="str">
        <f>G12</f>
        <v/>
      </c>
      <c r="L17" s="59" t="b">
        <v>1</v>
      </c>
      <c r="M17" s="59" t="b">
        <v>1</v>
      </c>
      <c r="N17" s="59" t="s">
        <v>112</v>
      </c>
      <c r="O17" s="61" t="str">
        <f>CONCATENATE("Between|500.01|5000.00|CAD|Fund Centre|"&amp;B17)</f>
        <v>Between|500.01|5000.00|CAD|Fund Centre|0</v>
      </c>
      <c r="P17" s="59"/>
      <c r="Q17" s="59"/>
    </row>
    <row r="18" spans="1:17" x14ac:dyDescent="0.25">
      <c r="A18" s="54"/>
      <c r="B18" s="54">
        <f>B16</f>
        <v>0</v>
      </c>
      <c r="C18" s="54" t="s">
        <v>91</v>
      </c>
      <c r="D18" s="60" t="s">
        <v>111</v>
      </c>
      <c r="E18" s="59" t="s">
        <v>111</v>
      </c>
      <c r="F18" s="59" t="str">
        <f t="shared" si="9"/>
        <v>Fund Center: 0 $5000.01 - $25000.00</v>
      </c>
      <c r="G18" s="59" t="str">
        <f t="shared" si="10"/>
        <v>Fund Center: 0 $5000.01 - $25000.00</v>
      </c>
      <c r="H18" s="59" t="str">
        <f t="shared" si="10"/>
        <v>Fund Center: 0 $5000.01 - $25000.00</v>
      </c>
      <c r="I18" s="59" t="str">
        <f>Requistioners!E$10&amp;" "&amp;H18</f>
        <v xml:space="preserve"> Fund Center: 0 $5000.01 - $25000.00</v>
      </c>
      <c r="J18" s="59" t="str">
        <f>L12</f>
        <v/>
      </c>
      <c r="K18" s="59" t="str">
        <f>H12</f>
        <v/>
      </c>
      <c r="L18" s="59" t="b">
        <v>1</v>
      </c>
      <c r="M18" s="59" t="b">
        <v>1</v>
      </c>
      <c r="N18" s="59" t="s">
        <v>112</v>
      </c>
      <c r="O18" s="61" t="str">
        <f>CONCATENATE("Between|5000.01|25000.00|CAD|Fund Centre|"&amp;B18)</f>
        <v>Between|5000.01|25000.00|CAD|Fund Centre|0</v>
      </c>
      <c r="P18" s="59"/>
      <c r="Q18" s="59"/>
    </row>
    <row r="19" spans="1:17" x14ac:dyDescent="0.25">
      <c r="A19" s="54"/>
      <c r="B19" s="54">
        <f>B16</f>
        <v>0</v>
      </c>
      <c r="C19" s="54" t="s">
        <v>92</v>
      </c>
      <c r="D19" s="60" t="s">
        <v>111</v>
      </c>
      <c r="E19" s="59" t="s">
        <v>111</v>
      </c>
      <c r="F19" s="59" t="str">
        <f t="shared" si="9"/>
        <v>Fund Center: 0 $25000.00 - *</v>
      </c>
      <c r="G19" s="59" t="str">
        <f t="shared" si="10"/>
        <v>Fund Center: 0 $25000.00 - *</v>
      </c>
      <c r="H19" s="59" t="str">
        <f t="shared" si="10"/>
        <v>Fund Center: 0 $25000.00 - *</v>
      </c>
      <c r="I19" s="59" t="str">
        <f>Requistioners!E$10&amp;" "&amp;H19</f>
        <v xml:space="preserve"> Fund Center: 0 $25000.00 - *</v>
      </c>
      <c r="J19" s="59" t="str">
        <f>M12</f>
        <v/>
      </c>
      <c r="K19" s="59" t="str">
        <f>I12</f>
        <v/>
      </c>
      <c r="L19" s="59" t="b">
        <v>1</v>
      </c>
      <c r="M19" s="59" t="b">
        <v>1</v>
      </c>
      <c r="N19" s="59" t="s">
        <v>112</v>
      </c>
      <c r="O19" s="61" t="str">
        <f>CONCATENATE("greaterThanOrEqualTo|25000.01|CAD|Fund Centre|"&amp;B19)</f>
        <v>greaterThanOrEqualTo|25000.01|CAD|Fund Centre|0</v>
      </c>
      <c r="P19" s="59"/>
      <c r="Q19" s="59"/>
    </row>
    <row r="20" spans="1:17" hidden="1" x14ac:dyDescent="0.25">
      <c r="A20" s="54">
        <v>2</v>
      </c>
      <c r="B20" s="54">
        <f>'Fund Center Workflow'!E18</f>
        <v>0</v>
      </c>
      <c r="C20" s="54" t="s">
        <v>89</v>
      </c>
      <c r="D20" s="60" t="s">
        <v>111</v>
      </c>
      <c r="E20" s="59" t="s">
        <v>111</v>
      </c>
      <c r="F20" s="59" t="str">
        <f t="shared" si="9"/>
        <v>Fund Center: 0 $0 - $500.00</v>
      </c>
      <c r="G20" s="59" t="str">
        <f t="shared" si="10"/>
        <v>Fund Center: 0 $0 - $500.00</v>
      </c>
      <c r="H20" s="59" t="str">
        <f t="shared" si="10"/>
        <v>Fund Center: 0 $0 - $500.00</v>
      </c>
      <c r="I20" s="59" t="str">
        <f>Requistioners!E$10&amp;" "&amp;H20</f>
        <v xml:space="preserve"> Fund Center: 0 $0 - $500.00</v>
      </c>
      <c r="J20" s="59" t="str">
        <f>J16</f>
        <v/>
      </c>
      <c r="K20" s="59" t="str">
        <f>K16</f>
        <v/>
      </c>
      <c r="L20" s="59" t="b">
        <v>1</v>
      </c>
      <c r="M20" s="59" t="b">
        <v>1</v>
      </c>
      <c r="N20" s="59" t="s">
        <v>112</v>
      </c>
      <c r="O20" s="61" t="str">
        <f>CONCATENATE("Between|0.01|500.00|CAD|Fund Centre|"&amp;B20)</f>
        <v>Between|0.01|500.00|CAD|Fund Centre|0</v>
      </c>
      <c r="P20" s="59"/>
      <c r="Q20" s="59"/>
    </row>
    <row r="21" spans="1:17" hidden="1" x14ac:dyDescent="0.25">
      <c r="A21" s="54"/>
      <c r="B21" s="54">
        <f>B20</f>
        <v>0</v>
      </c>
      <c r="C21" s="54" t="s">
        <v>90</v>
      </c>
      <c r="D21" s="60" t="s">
        <v>111</v>
      </c>
      <c r="E21" s="59" t="s">
        <v>111</v>
      </c>
      <c r="F21" s="59" t="str">
        <f t="shared" si="9"/>
        <v>Fund Center: 0 $500.01 - $5000.00</v>
      </c>
      <c r="G21" s="59" t="str">
        <f t="shared" si="10"/>
        <v>Fund Center: 0 $500.01 - $5000.00</v>
      </c>
      <c r="H21" s="59" t="str">
        <f t="shared" si="10"/>
        <v>Fund Center: 0 $500.01 - $5000.00</v>
      </c>
      <c r="I21" s="59" t="str">
        <f>Requistioners!E$10&amp;" "&amp;H21</f>
        <v xml:space="preserve"> Fund Center: 0 $500.01 - $5000.00</v>
      </c>
      <c r="J21" s="59" t="str">
        <f t="shared" ref="J21:K23" si="11">J17</f>
        <v/>
      </c>
      <c r="K21" s="59" t="str">
        <f t="shared" si="11"/>
        <v/>
      </c>
      <c r="L21" s="59" t="b">
        <v>1</v>
      </c>
      <c r="M21" s="59" t="b">
        <v>1</v>
      </c>
      <c r="N21" s="59" t="s">
        <v>112</v>
      </c>
      <c r="O21" s="61" t="str">
        <f>CONCATENATE("Between|500.01|5000.00|CAD|Fund Centre|"&amp;B21)</f>
        <v>Between|500.01|5000.00|CAD|Fund Centre|0</v>
      </c>
      <c r="P21" s="59"/>
      <c r="Q21" s="59"/>
    </row>
    <row r="22" spans="1:17" hidden="1" x14ac:dyDescent="0.25">
      <c r="A22" s="54"/>
      <c r="B22" s="54">
        <f>B20</f>
        <v>0</v>
      </c>
      <c r="C22" s="54" t="s">
        <v>91</v>
      </c>
      <c r="D22" s="60" t="s">
        <v>111</v>
      </c>
      <c r="E22" s="59" t="s">
        <v>111</v>
      </c>
      <c r="F22" s="59" t="str">
        <f t="shared" si="9"/>
        <v>Fund Center: 0 $5000.01 - $25000.00</v>
      </c>
      <c r="G22" s="59" t="str">
        <f t="shared" si="10"/>
        <v>Fund Center: 0 $5000.01 - $25000.00</v>
      </c>
      <c r="H22" s="59" t="str">
        <f t="shared" si="10"/>
        <v>Fund Center: 0 $5000.01 - $25000.00</v>
      </c>
      <c r="I22" s="59" t="str">
        <f>Requistioners!E$10&amp;" "&amp;H22</f>
        <v xml:space="preserve"> Fund Center: 0 $5000.01 - $25000.00</v>
      </c>
      <c r="J22" s="59" t="str">
        <f t="shared" si="11"/>
        <v/>
      </c>
      <c r="K22" s="59" t="str">
        <f t="shared" si="11"/>
        <v/>
      </c>
      <c r="L22" s="59" t="b">
        <v>1</v>
      </c>
      <c r="M22" s="59" t="b">
        <v>1</v>
      </c>
      <c r="N22" s="59" t="s">
        <v>112</v>
      </c>
      <c r="O22" s="61" t="str">
        <f>CONCATENATE("Between|5000.01|25000.00|CAD|Fund Centre|"&amp;B22)</f>
        <v>Between|5000.01|25000.00|CAD|Fund Centre|0</v>
      </c>
      <c r="P22" s="59"/>
      <c r="Q22" s="59"/>
    </row>
    <row r="23" spans="1:17" hidden="1" x14ac:dyDescent="0.25">
      <c r="A23" s="54"/>
      <c r="B23" s="54">
        <f>B20</f>
        <v>0</v>
      </c>
      <c r="C23" s="54" t="s">
        <v>92</v>
      </c>
      <c r="D23" s="60" t="s">
        <v>111</v>
      </c>
      <c r="E23" s="59" t="s">
        <v>111</v>
      </c>
      <c r="F23" s="59" t="str">
        <f t="shared" si="9"/>
        <v>Fund Center: 0 $25000.00 - *</v>
      </c>
      <c r="G23" s="59" t="str">
        <f t="shared" si="10"/>
        <v>Fund Center: 0 $25000.00 - *</v>
      </c>
      <c r="H23" s="59" t="str">
        <f t="shared" si="10"/>
        <v>Fund Center: 0 $25000.00 - *</v>
      </c>
      <c r="I23" s="59" t="str">
        <f>Requistioners!E$10&amp;" "&amp;H23</f>
        <v xml:space="preserve"> Fund Center: 0 $25000.00 - *</v>
      </c>
      <c r="J23" s="59" t="str">
        <f t="shared" si="11"/>
        <v/>
      </c>
      <c r="K23" s="59" t="str">
        <f t="shared" si="11"/>
        <v/>
      </c>
      <c r="L23" s="59" t="b">
        <v>1</v>
      </c>
      <c r="M23" s="59" t="b">
        <v>1</v>
      </c>
      <c r="N23" s="59" t="s">
        <v>112</v>
      </c>
      <c r="O23" s="61" t="str">
        <f>CONCATENATE("greaterThanOrEqualTo|25000.01|CAD|Fund Centre|"&amp;B23)</f>
        <v>greaterThanOrEqualTo|25000.01|CAD|Fund Centre|0</v>
      </c>
      <c r="P23" s="59"/>
      <c r="Q23" s="59"/>
    </row>
    <row r="24" spans="1:17" hidden="1" x14ac:dyDescent="0.25">
      <c r="A24" s="54">
        <v>3</v>
      </c>
      <c r="B24" s="54">
        <f>'Fund Center Workflow'!G18</f>
        <v>0</v>
      </c>
      <c r="C24" s="54" t="s">
        <v>89</v>
      </c>
      <c r="D24" s="60" t="s">
        <v>111</v>
      </c>
      <c r="E24" s="59" t="s">
        <v>111</v>
      </c>
      <c r="F24" s="59" t="str">
        <f t="shared" si="9"/>
        <v>Fund Center: 0 $0 - $500.00</v>
      </c>
      <c r="G24" s="59" t="str">
        <f t="shared" si="10"/>
        <v>Fund Center: 0 $0 - $500.00</v>
      </c>
      <c r="H24" s="59" t="str">
        <f t="shared" si="10"/>
        <v>Fund Center: 0 $0 - $500.00</v>
      </c>
      <c r="I24" s="59" t="str">
        <f>Requistioners!E$10&amp;" "&amp;H24</f>
        <v xml:space="preserve"> Fund Center: 0 $0 - $500.00</v>
      </c>
      <c r="J24" s="59" t="str">
        <f>J20</f>
        <v/>
      </c>
      <c r="K24" s="59" t="str">
        <f>K20</f>
        <v/>
      </c>
      <c r="L24" s="59" t="b">
        <v>1</v>
      </c>
      <c r="M24" s="59" t="b">
        <v>1</v>
      </c>
      <c r="N24" s="59" t="s">
        <v>112</v>
      </c>
      <c r="O24" s="61" t="str">
        <f>CONCATENATE("Between|0.01|500.00|CAD|Fund Centre|"&amp;B24)</f>
        <v>Between|0.01|500.00|CAD|Fund Centre|0</v>
      </c>
      <c r="P24" s="59"/>
      <c r="Q24" s="59"/>
    </row>
    <row r="25" spans="1:17" hidden="1" x14ac:dyDescent="0.25">
      <c r="A25" s="54"/>
      <c r="B25" s="54">
        <f>B24</f>
        <v>0</v>
      </c>
      <c r="C25" s="54" t="s">
        <v>90</v>
      </c>
      <c r="D25" s="60" t="s">
        <v>111</v>
      </c>
      <c r="E25" s="59" t="s">
        <v>111</v>
      </c>
      <c r="F25" s="59" t="str">
        <f t="shared" si="9"/>
        <v>Fund Center: 0 $500.01 - $5000.00</v>
      </c>
      <c r="G25" s="59" t="str">
        <f t="shared" si="10"/>
        <v>Fund Center: 0 $500.01 - $5000.00</v>
      </c>
      <c r="H25" s="59" t="str">
        <f t="shared" si="10"/>
        <v>Fund Center: 0 $500.01 - $5000.00</v>
      </c>
      <c r="I25" s="59" t="str">
        <f>Requistioners!E$10&amp;" "&amp;H25</f>
        <v xml:space="preserve"> Fund Center: 0 $500.01 - $5000.00</v>
      </c>
      <c r="J25" s="59" t="str">
        <f t="shared" ref="J25:K27" si="12">J21</f>
        <v/>
      </c>
      <c r="K25" s="59" t="str">
        <f t="shared" si="12"/>
        <v/>
      </c>
      <c r="L25" s="59" t="b">
        <v>1</v>
      </c>
      <c r="M25" s="59" t="b">
        <v>1</v>
      </c>
      <c r="N25" s="59" t="s">
        <v>112</v>
      </c>
      <c r="O25" s="61" t="str">
        <f>CONCATENATE("Between|500.01|5000.00|CAD|Fund Centre|"&amp;B25)</f>
        <v>Between|500.01|5000.00|CAD|Fund Centre|0</v>
      </c>
      <c r="P25" s="59"/>
      <c r="Q25" s="59"/>
    </row>
    <row r="26" spans="1:17" hidden="1" x14ac:dyDescent="0.25">
      <c r="A26" s="54"/>
      <c r="B26" s="54">
        <f>B24</f>
        <v>0</v>
      </c>
      <c r="C26" s="54" t="s">
        <v>91</v>
      </c>
      <c r="D26" s="60" t="s">
        <v>111</v>
      </c>
      <c r="E26" s="59" t="s">
        <v>111</v>
      </c>
      <c r="F26" s="59" t="str">
        <f t="shared" si="9"/>
        <v>Fund Center: 0 $5000.01 - $25000.00</v>
      </c>
      <c r="G26" s="59" t="str">
        <f t="shared" si="10"/>
        <v>Fund Center: 0 $5000.01 - $25000.00</v>
      </c>
      <c r="H26" s="59" t="str">
        <f t="shared" si="10"/>
        <v>Fund Center: 0 $5000.01 - $25000.00</v>
      </c>
      <c r="I26" s="59" t="str">
        <f>Requistioners!E$10&amp;" "&amp;H26</f>
        <v xml:space="preserve"> Fund Center: 0 $5000.01 - $25000.00</v>
      </c>
      <c r="J26" s="59" t="str">
        <f t="shared" si="12"/>
        <v/>
      </c>
      <c r="K26" s="59" t="str">
        <f t="shared" si="12"/>
        <v/>
      </c>
      <c r="L26" s="59" t="b">
        <v>1</v>
      </c>
      <c r="M26" s="59" t="b">
        <v>1</v>
      </c>
      <c r="N26" s="59" t="s">
        <v>112</v>
      </c>
      <c r="O26" s="61" t="str">
        <f>CONCATENATE("Between|5000.01|25000.00|CAD|Fund Centre|"&amp;B26)</f>
        <v>Between|5000.01|25000.00|CAD|Fund Centre|0</v>
      </c>
      <c r="P26" s="59"/>
      <c r="Q26" s="59"/>
    </row>
    <row r="27" spans="1:17" hidden="1" x14ac:dyDescent="0.25">
      <c r="A27" s="54"/>
      <c r="B27" s="54">
        <f>B24</f>
        <v>0</v>
      </c>
      <c r="C27" s="54" t="s">
        <v>92</v>
      </c>
      <c r="D27" s="60" t="s">
        <v>111</v>
      </c>
      <c r="E27" s="59" t="s">
        <v>111</v>
      </c>
      <c r="F27" s="59" t="str">
        <f t="shared" si="9"/>
        <v>Fund Center: 0 $25000.00 - *</v>
      </c>
      <c r="G27" s="59" t="str">
        <f t="shared" si="10"/>
        <v>Fund Center: 0 $25000.00 - *</v>
      </c>
      <c r="H27" s="59" t="str">
        <f t="shared" si="10"/>
        <v>Fund Center: 0 $25000.00 - *</v>
      </c>
      <c r="I27" s="59" t="str">
        <f>Requistioners!E$10&amp;" "&amp;H27</f>
        <v xml:space="preserve"> Fund Center: 0 $25000.00 - *</v>
      </c>
      <c r="J27" s="59" t="str">
        <f t="shared" si="12"/>
        <v/>
      </c>
      <c r="K27" s="59" t="str">
        <f t="shared" si="12"/>
        <v/>
      </c>
      <c r="L27" s="59" t="b">
        <v>1</v>
      </c>
      <c r="M27" s="59" t="b">
        <v>1</v>
      </c>
      <c r="N27" s="59" t="s">
        <v>112</v>
      </c>
      <c r="O27" s="61" t="str">
        <f>CONCATENATE("greaterThanOrEqualTo|25000.01|CAD|Fund Centre|"&amp;B27)</f>
        <v>greaterThanOrEqualTo|25000.01|CAD|Fund Centre|0</v>
      </c>
      <c r="P27" s="59"/>
      <c r="Q27" s="59"/>
    </row>
    <row r="28" spans="1:17" hidden="1" x14ac:dyDescent="0.25">
      <c r="A28" s="54">
        <v>4</v>
      </c>
      <c r="B28" s="54">
        <f>'Fund Center Workflow'!I18</f>
        <v>0</v>
      </c>
      <c r="C28" s="54" t="s">
        <v>89</v>
      </c>
      <c r="D28" s="60" t="s">
        <v>111</v>
      </c>
      <c r="E28" s="59" t="s">
        <v>111</v>
      </c>
      <c r="F28" s="59" t="str">
        <f t="shared" si="9"/>
        <v>Fund Center: 0 $0 - $500.00</v>
      </c>
      <c r="G28" s="59" t="str">
        <f t="shared" si="10"/>
        <v>Fund Center: 0 $0 - $500.00</v>
      </c>
      <c r="H28" s="59" t="str">
        <f t="shared" si="10"/>
        <v>Fund Center: 0 $0 - $500.00</v>
      </c>
      <c r="I28" s="59" t="str">
        <f>Requistioners!E$10&amp;" "&amp;H28</f>
        <v xml:space="preserve"> Fund Center: 0 $0 - $500.00</v>
      </c>
      <c r="J28" s="59" t="str">
        <f>J24</f>
        <v/>
      </c>
      <c r="K28" s="59" t="str">
        <f>K24</f>
        <v/>
      </c>
      <c r="L28" s="59" t="b">
        <v>1</v>
      </c>
      <c r="M28" s="59" t="b">
        <v>1</v>
      </c>
      <c r="N28" s="59" t="s">
        <v>112</v>
      </c>
      <c r="O28" s="61" t="str">
        <f>CONCATENATE("Between|0.01|500.00|CAD|Fund Centre|"&amp;B28)</f>
        <v>Between|0.01|500.00|CAD|Fund Centre|0</v>
      </c>
      <c r="P28" s="59"/>
      <c r="Q28" s="59"/>
    </row>
    <row r="29" spans="1:17" hidden="1" x14ac:dyDescent="0.25">
      <c r="A29" s="54"/>
      <c r="B29" s="54">
        <f>B28</f>
        <v>0</v>
      </c>
      <c r="C29" s="54" t="s">
        <v>90</v>
      </c>
      <c r="D29" s="60" t="s">
        <v>111</v>
      </c>
      <c r="E29" s="59" t="s">
        <v>111</v>
      </c>
      <c r="F29" s="59" t="str">
        <f t="shared" si="9"/>
        <v>Fund Center: 0 $500.01 - $5000.00</v>
      </c>
      <c r="G29" s="59" t="str">
        <f t="shared" si="10"/>
        <v>Fund Center: 0 $500.01 - $5000.00</v>
      </c>
      <c r="H29" s="59" t="str">
        <f t="shared" si="10"/>
        <v>Fund Center: 0 $500.01 - $5000.00</v>
      </c>
      <c r="I29" s="59" t="str">
        <f>Requistioners!E$10&amp;" "&amp;H29</f>
        <v xml:space="preserve"> Fund Center: 0 $500.01 - $5000.00</v>
      </c>
      <c r="J29" s="59" t="str">
        <f t="shared" ref="J29:K31" si="13">J25</f>
        <v/>
      </c>
      <c r="K29" s="59" t="str">
        <f t="shared" si="13"/>
        <v/>
      </c>
      <c r="L29" s="59" t="b">
        <v>1</v>
      </c>
      <c r="M29" s="59" t="b">
        <v>1</v>
      </c>
      <c r="N29" s="59" t="s">
        <v>112</v>
      </c>
      <c r="O29" s="61" t="str">
        <f>CONCATENATE("Between|500.01|5000.00|CAD|Fund Centre|"&amp;B29)</f>
        <v>Between|500.01|5000.00|CAD|Fund Centre|0</v>
      </c>
      <c r="P29" s="59"/>
      <c r="Q29" s="59"/>
    </row>
    <row r="30" spans="1:17" hidden="1" x14ac:dyDescent="0.25">
      <c r="A30" s="54"/>
      <c r="B30" s="54">
        <f>B28</f>
        <v>0</v>
      </c>
      <c r="C30" s="54" t="s">
        <v>91</v>
      </c>
      <c r="D30" s="60" t="s">
        <v>111</v>
      </c>
      <c r="E30" s="59" t="s">
        <v>111</v>
      </c>
      <c r="F30" s="59" t="str">
        <f t="shared" si="9"/>
        <v>Fund Center: 0 $5000.01 - $25000.00</v>
      </c>
      <c r="G30" s="59" t="str">
        <f t="shared" si="10"/>
        <v>Fund Center: 0 $5000.01 - $25000.00</v>
      </c>
      <c r="H30" s="59" t="str">
        <f t="shared" si="10"/>
        <v>Fund Center: 0 $5000.01 - $25000.00</v>
      </c>
      <c r="I30" s="59" t="str">
        <f>Requistioners!E$10&amp;" "&amp;H30</f>
        <v xml:space="preserve"> Fund Center: 0 $5000.01 - $25000.00</v>
      </c>
      <c r="J30" s="59" t="str">
        <f t="shared" si="13"/>
        <v/>
      </c>
      <c r="K30" s="59" t="str">
        <f t="shared" si="13"/>
        <v/>
      </c>
      <c r="L30" s="59" t="b">
        <v>1</v>
      </c>
      <c r="M30" s="59" t="b">
        <v>1</v>
      </c>
      <c r="N30" s="59" t="s">
        <v>112</v>
      </c>
      <c r="O30" s="61" t="str">
        <f>CONCATENATE("Between|5000.01|25000.00|CAD|Fund Centre|"&amp;B30)</f>
        <v>Between|5000.01|25000.00|CAD|Fund Centre|0</v>
      </c>
      <c r="P30" s="59"/>
      <c r="Q30" s="59"/>
    </row>
    <row r="31" spans="1:17" hidden="1" x14ac:dyDescent="0.25">
      <c r="A31" s="54"/>
      <c r="B31" s="54">
        <f>B28</f>
        <v>0</v>
      </c>
      <c r="C31" s="54" t="s">
        <v>92</v>
      </c>
      <c r="D31" s="60" t="s">
        <v>111</v>
      </c>
      <c r="E31" s="59" t="s">
        <v>111</v>
      </c>
      <c r="F31" s="59" t="str">
        <f t="shared" si="9"/>
        <v>Fund Center: 0 $25000.00 - *</v>
      </c>
      <c r="G31" s="59" t="str">
        <f t="shared" si="10"/>
        <v>Fund Center: 0 $25000.00 - *</v>
      </c>
      <c r="H31" s="59" t="str">
        <f t="shared" si="10"/>
        <v>Fund Center: 0 $25000.00 - *</v>
      </c>
      <c r="I31" s="59" t="str">
        <f>Requistioners!E$10&amp;" "&amp;H31</f>
        <v xml:space="preserve"> Fund Center: 0 $25000.00 - *</v>
      </c>
      <c r="J31" s="59" t="str">
        <f t="shared" si="13"/>
        <v/>
      </c>
      <c r="K31" s="59" t="str">
        <f t="shared" si="13"/>
        <v/>
      </c>
      <c r="L31" s="59" t="b">
        <v>1</v>
      </c>
      <c r="M31" s="59" t="b">
        <v>1</v>
      </c>
      <c r="N31" s="59" t="s">
        <v>112</v>
      </c>
      <c r="O31" s="61" t="str">
        <f>CONCATENATE("greaterThanOrEqualTo|25000.01|CAD|Fund Centre|"&amp;B31)</f>
        <v>greaterThanOrEqualTo|25000.01|CAD|Fund Centre|0</v>
      </c>
      <c r="P31" s="59"/>
      <c r="Q31" s="59"/>
    </row>
    <row r="32" spans="1:17" hidden="1" x14ac:dyDescent="0.25">
      <c r="A32" s="54">
        <v>5</v>
      </c>
      <c r="B32" s="54">
        <f>'Fund Center Workflow'!K18</f>
        <v>0</v>
      </c>
      <c r="C32" s="54" t="s">
        <v>89</v>
      </c>
      <c r="D32" s="60" t="s">
        <v>111</v>
      </c>
      <c r="E32" s="59" t="s">
        <v>111</v>
      </c>
      <c r="F32" s="59" t="str">
        <f t="shared" si="9"/>
        <v>Fund Center: 0 $0 - $500.00</v>
      </c>
      <c r="G32" s="59" t="str">
        <f t="shared" si="10"/>
        <v>Fund Center: 0 $0 - $500.00</v>
      </c>
      <c r="H32" s="59" t="str">
        <f t="shared" si="10"/>
        <v>Fund Center: 0 $0 - $500.00</v>
      </c>
      <c r="I32" s="59" t="str">
        <f>Requistioners!E$10&amp;" "&amp;H32</f>
        <v xml:space="preserve"> Fund Center: 0 $0 - $500.00</v>
      </c>
      <c r="J32" s="59" t="str">
        <f>J28</f>
        <v/>
      </c>
      <c r="K32" s="59" t="str">
        <f>K28</f>
        <v/>
      </c>
      <c r="L32" s="59" t="b">
        <v>1</v>
      </c>
      <c r="M32" s="59" t="b">
        <v>1</v>
      </c>
      <c r="N32" s="59" t="s">
        <v>112</v>
      </c>
      <c r="O32" s="61" t="str">
        <f>CONCATENATE("Between|0.01|500.00|CAD|Fund Centre|"&amp;B32)</f>
        <v>Between|0.01|500.00|CAD|Fund Centre|0</v>
      </c>
      <c r="P32" s="59"/>
      <c r="Q32" s="59"/>
    </row>
    <row r="33" spans="1:17" hidden="1" x14ac:dyDescent="0.25">
      <c r="A33" s="54"/>
      <c r="B33" s="54">
        <f>B32</f>
        <v>0</v>
      </c>
      <c r="C33" s="54" t="s">
        <v>90</v>
      </c>
      <c r="D33" s="60" t="s">
        <v>111</v>
      </c>
      <c r="E33" s="59" t="s">
        <v>111</v>
      </c>
      <c r="F33" s="59" t="str">
        <f t="shared" si="9"/>
        <v>Fund Center: 0 $500.01 - $5000.00</v>
      </c>
      <c r="G33" s="59" t="str">
        <f t="shared" si="10"/>
        <v>Fund Center: 0 $500.01 - $5000.00</v>
      </c>
      <c r="H33" s="59" t="str">
        <f t="shared" si="10"/>
        <v>Fund Center: 0 $500.01 - $5000.00</v>
      </c>
      <c r="I33" s="59" t="str">
        <f>Requistioners!E$10&amp;" "&amp;H33</f>
        <v xml:space="preserve"> Fund Center: 0 $500.01 - $5000.00</v>
      </c>
      <c r="J33" s="59" t="str">
        <f t="shared" ref="J33:K35" si="14">J29</f>
        <v/>
      </c>
      <c r="K33" s="59" t="str">
        <f t="shared" si="14"/>
        <v/>
      </c>
      <c r="L33" s="59" t="b">
        <v>1</v>
      </c>
      <c r="M33" s="59" t="b">
        <v>1</v>
      </c>
      <c r="N33" s="59" t="s">
        <v>112</v>
      </c>
      <c r="O33" s="61" t="str">
        <f>CONCATENATE("Between|500.01|5000.00|CAD|Fund Centre|"&amp;B33)</f>
        <v>Between|500.01|5000.00|CAD|Fund Centre|0</v>
      </c>
      <c r="P33" s="59"/>
      <c r="Q33" s="59"/>
    </row>
    <row r="34" spans="1:17" hidden="1" x14ac:dyDescent="0.25">
      <c r="A34" s="54"/>
      <c r="B34" s="54">
        <f>B32</f>
        <v>0</v>
      </c>
      <c r="C34" s="54" t="s">
        <v>91</v>
      </c>
      <c r="D34" s="60" t="s">
        <v>111</v>
      </c>
      <c r="E34" s="59" t="s">
        <v>111</v>
      </c>
      <c r="F34" s="59" t="str">
        <f t="shared" si="9"/>
        <v>Fund Center: 0 $5000.01 - $25000.00</v>
      </c>
      <c r="G34" s="59" t="str">
        <f t="shared" si="10"/>
        <v>Fund Center: 0 $5000.01 - $25000.00</v>
      </c>
      <c r="H34" s="59" t="str">
        <f t="shared" si="10"/>
        <v>Fund Center: 0 $5000.01 - $25000.00</v>
      </c>
      <c r="I34" s="59" t="str">
        <f>Requistioners!E$10&amp;" "&amp;H34</f>
        <v xml:space="preserve"> Fund Center: 0 $5000.01 - $25000.00</v>
      </c>
      <c r="J34" s="59" t="str">
        <f t="shared" si="14"/>
        <v/>
      </c>
      <c r="K34" s="59" t="str">
        <f t="shared" si="14"/>
        <v/>
      </c>
      <c r="L34" s="59" t="b">
        <v>1</v>
      </c>
      <c r="M34" s="59" t="b">
        <v>1</v>
      </c>
      <c r="N34" s="59" t="s">
        <v>112</v>
      </c>
      <c r="O34" s="61" t="str">
        <f>CONCATENATE("Between|5000.01|25000.00|CAD|Fund Centre|"&amp;B34)</f>
        <v>Between|5000.01|25000.00|CAD|Fund Centre|0</v>
      </c>
      <c r="P34" s="59"/>
      <c r="Q34" s="59"/>
    </row>
    <row r="35" spans="1:17" hidden="1" x14ac:dyDescent="0.25">
      <c r="A35" s="54"/>
      <c r="B35" s="54">
        <f>B32</f>
        <v>0</v>
      </c>
      <c r="C35" s="54" t="s">
        <v>92</v>
      </c>
      <c r="D35" s="60" t="s">
        <v>111</v>
      </c>
      <c r="E35" s="59" t="s">
        <v>111</v>
      </c>
      <c r="F35" s="59" t="str">
        <f t="shared" si="9"/>
        <v>Fund Center: 0 $25000.00 - *</v>
      </c>
      <c r="G35" s="59" t="str">
        <f t="shared" si="10"/>
        <v>Fund Center: 0 $25000.00 - *</v>
      </c>
      <c r="H35" s="59" t="str">
        <f t="shared" si="10"/>
        <v>Fund Center: 0 $25000.00 - *</v>
      </c>
      <c r="I35" s="59" t="str">
        <f>Requistioners!E$10&amp;" "&amp;H35</f>
        <v xml:space="preserve"> Fund Center: 0 $25000.00 - *</v>
      </c>
      <c r="J35" s="59" t="str">
        <f t="shared" si="14"/>
        <v/>
      </c>
      <c r="K35" s="59" t="str">
        <f t="shared" si="14"/>
        <v/>
      </c>
      <c r="L35" s="59" t="b">
        <v>1</v>
      </c>
      <c r="M35" s="59" t="b">
        <v>1</v>
      </c>
      <c r="N35" s="59" t="s">
        <v>112</v>
      </c>
      <c r="O35" s="61" t="str">
        <f>CONCATENATE("greaterThanOrEqualTo|25000.01|CAD|Fund Centre|"&amp;B35)</f>
        <v>greaterThanOrEqualTo|25000.01|CAD|Fund Centre|0</v>
      </c>
      <c r="P35" s="59"/>
      <c r="Q35" s="59"/>
    </row>
    <row r="36" spans="1:17" hidden="1" x14ac:dyDescent="0.25">
      <c r="A36" s="54">
        <v>6</v>
      </c>
      <c r="B36" s="54">
        <f>'Fund Center Workflow'!C19</f>
        <v>0</v>
      </c>
      <c r="C36" s="54" t="s">
        <v>89</v>
      </c>
      <c r="D36" s="60" t="s">
        <v>111</v>
      </c>
      <c r="E36" s="59" t="s">
        <v>111</v>
      </c>
      <c r="F36" s="59" t="str">
        <f t="shared" si="9"/>
        <v>Fund Center: 0 $0 - $500.00</v>
      </c>
      <c r="G36" s="59" t="str">
        <f t="shared" si="10"/>
        <v>Fund Center: 0 $0 - $500.00</v>
      </c>
      <c r="H36" s="59" t="str">
        <f t="shared" si="10"/>
        <v>Fund Center: 0 $0 - $500.00</v>
      </c>
      <c r="I36" s="59" t="str">
        <f>Requistioners!E$10&amp;" "&amp;H36</f>
        <v xml:space="preserve"> Fund Center: 0 $0 - $500.00</v>
      </c>
      <c r="J36" s="59" t="str">
        <f>J32</f>
        <v/>
      </c>
      <c r="K36" s="59" t="str">
        <f>K32</f>
        <v/>
      </c>
      <c r="L36" s="59" t="b">
        <v>1</v>
      </c>
      <c r="M36" s="59" t="b">
        <v>1</v>
      </c>
      <c r="N36" s="59" t="s">
        <v>112</v>
      </c>
      <c r="O36" s="61" t="str">
        <f>CONCATENATE("Between|0.01|500.00|CAD|Fund Centre|"&amp;B36)</f>
        <v>Between|0.01|500.00|CAD|Fund Centre|0</v>
      </c>
      <c r="P36" s="59"/>
      <c r="Q36" s="59"/>
    </row>
    <row r="37" spans="1:17" hidden="1" x14ac:dyDescent="0.25">
      <c r="A37" s="54"/>
      <c r="B37" s="54">
        <f>B36</f>
        <v>0</v>
      </c>
      <c r="C37" s="54" t="s">
        <v>90</v>
      </c>
      <c r="D37" s="60" t="s">
        <v>111</v>
      </c>
      <c r="E37" s="59" t="s">
        <v>111</v>
      </c>
      <c r="F37" s="59" t="str">
        <f t="shared" si="9"/>
        <v>Fund Center: 0 $500.01 - $5000.00</v>
      </c>
      <c r="G37" s="59" t="str">
        <f t="shared" si="10"/>
        <v>Fund Center: 0 $500.01 - $5000.00</v>
      </c>
      <c r="H37" s="59" t="str">
        <f t="shared" si="10"/>
        <v>Fund Center: 0 $500.01 - $5000.00</v>
      </c>
      <c r="I37" s="59" t="str">
        <f>Requistioners!E$10&amp;" "&amp;H37</f>
        <v xml:space="preserve"> Fund Center: 0 $500.01 - $5000.00</v>
      </c>
      <c r="J37" s="59" t="str">
        <f t="shared" ref="J37:K39" si="15">J33</f>
        <v/>
      </c>
      <c r="K37" s="59" t="str">
        <f t="shared" si="15"/>
        <v/>
      </c>
      <c r="L37" s="59" t="b">
        <v>1</v>
      </c>
      <c r="M37" s="59" t="b">
        <v>1</v>
      </c>
      <c r="N37" s="59" t="s">
        <v>112</v>
      </c>
      <c r="O37" s="61" t="str">
        <f>CONCATENATE("Between|500.01|5000.00|CAD|Fund Centre|"&amp;B37)</f>
        <v>Between|500.01|5000.00|CAD|Fund Centre|0</v>
      </c>
      <c r="P37" s="59"/>
      <c r="Q37" s="59"/>
    </row>
    <row r="38" spans="1:17" hidden="1" x14ac:dyDescent="0.25">
      <c r="A38" s="54"/>
      <c r="B38" s="54">
        <f>B36</f>
        <v>0</v>
      </c>
      <c r="C38" s="54" t="s">
        <v>91</v>
      </c>
      <c r="D38" s="60" t="s">
        <v>111</v>
      </c>
      <c r="E38" s="59" t="s">
        <v>111</v>
      </c>
      <c r="F38" s="59" t="str">
        <f t="shared" si="9"/>
        <v>Fund Center: 0 $5000.01 - $25000.00</v>
      </c>
      <c r="G38" s="59" t="str">
        <f t="shared" si="10"/>
        <v>Fund Center: 0 $5000.01 - $25000.00</v>
      </c>
      <c r="H38" s="59" t="str">
        <f t="shared" si="10"/>
        <v>Fund Center: 0 $5000.01 - $25000.00</v>
      </c>
      <c r="I38" s="59" t="str">
        <f>Requistioners!E$10&amp;" "&amp;H38</f>
        <v xml:space="preserve"> Fund Center: 0 $5000.01 - $25000.00</v>
      </c>
      <c r="J38" s="59" t="str">
        <f t="shared" si="15"/>
        <v/>
      </c>
      <c r="K38" s="59" t="str">
        <f t="shared" si="15"/>
        <v/>
      </c>
      <c r="L38" s="59" t="b">
        <v>1</v>
      </c>
      <c r="M38" s="59" t="b">
        <v>1</v>
      </c>
      <c r="N38" s="59" t="s">
        <v>112</v>
      </c>
      <c r="O38" s="61" t="str">
        <f>CONCATENATE("Between|5000.01|25000.00|CAD|Fund Centre|"&amp;B38)</f>
        <v>Between|5000.01|25000.00|CAD|Fund Centre|0</v>
      </c>
      <c r="P38" s="59"/>
      <c r="Q38" s="59"/>
    </row>
    <row r="39" spans="1:17" hidden="1" x14ac:dyDescent="0.25">
      <c r="A39" s="54"/>
      <c r="B39" s="54">
        <f>B36</f>
        <v>0</v>
      </c>
      <c r="C39" s="54" t="s">
        <v>92</v>
      </c>
      <c r="D39" s="60" t="s">
        <v>111</v>
      </c>
      <c r="E39" s="59" t="s">
        <v>111</v>
      </c>
      <c r="F39" s="59" t="str">
        <f t="shared" si="9"/>
        <v>Fund Center: 0 $25000.00 - *</v>
      </c>
      <c r="G39" s="59" t="str">
        <f t="shared" si="10"/>
        <v>Fund Center: 0 $25000.00 - *</v>
      </c>
      <c r="H39" s="59" t="str">
        <f t="shared" si="10"/>
        <v>Fund Center: 0 $25000.00 - *</v>
      </c>
      <c r="I39" s="59" t="str">
        <f>Requistioners!E$10&amp;" "&amp;H39</f>
        <v xml:space="preserve"> Fund Center: 0 $25000.00 - *</v>
      </c>
      <c r="J39" s="59" t="str">
        <f t="shared" si="15"/>
        <v/>
      </c>
      <c r="K39" s="59" t="str">
        <f t="shared" si="15"/>
        <v/>
      </c>
      <c r="L39" s="59" t="b">
        <v>1</v>
      </c>
      <c r="M39" s="59" t="b">
        <v>1</v>
      </c>
      <c r="N39" s="59" t="s">
        <v>112</v>
      </c>
      <c r="O39" s="61" t="str">
        <f>CONCATENATE("greaterThanOrEqualTo|25000.01|CAD|Fund Centre|"&amp;B39)</f>
        <v>greaterThanOrEqualTo|25000.01|CAD|Fund Centre|0</v>
      </c>
      <c r="P39" s="59"/>
      <c r="Q39" s="59"/>
    </row>
    <row r="40" spans="1:17" hidden="1" x14ac:dyDescent="0.25">
      <c r="A40" s="54">
        <v>7</v>
      </c>
      <c r="B40" s="54">
        <f>'Fund Center Workflow'!E19</f>
        <v>0</v>
      </c>
      <c r="C40" s="54" t="s">
        <v>89</v>
      </c>
      <c r="D40" s="60" t="s">
        <v>111</v>
      </c>
      <c r="E40" s="59" t="s">
        <v>111</v>
      </c>
      <c r="F40" s="59" t="str">
        <f t="shared" si="9"/>
        <v>Fund Center: 0 $0 - $500.00</v>
      </c>
      <c r="G40" s="59" t="str">
        <f t="shared" si="10"/>
        <v>Fund Center: 0 $0 - $500.00</v>
      </c>
      <c r="H40" s="59" t="str">
        <f t="shared" si="10"/>
        <v>Fund Center: 0 $0 - $500.00</v>
      </c>
      <c r="I40" s="59" t="str">
        <f>Requistioners!E$10&amp;" "&amp;H40</f>
        <v xml:space="preserve"> Fund Center: 0 $0 - $500.00</v>
      </c>
      <c r="J40" s="59" t="str">
        <f>J36</f>
        <v/>
      </c>
      <c r="K40" s="59" t="str">
        <f>K36</f>
        <v/>
      </c>
      <c r="L40" s="59" t="b">
        <v>1</v>
      </c>
      <c r="M40" s="59" t="b">
        <v>1</v>
      </c>
      <c r="N40" s="59" t="s">
        <v>112</v>
      </c>
      <c r="O40" s="61" t="str">
        <f>CONCATENATE("Between|0.01|500.00|CAD|Fund Centre|"&amp;B40)</f>
        <v>Between|0.01|500.00|CAD|Fund Centre|0</v>
      </c>
      <c r="P40" s="59"/>
      <c r="Q40" s="59"/>
    </row>
    <row r="41" spans="1:17" hidden="1" x14ac:dyDescent="0.25">
      <c r="A41" s="54"/>
      <c r="B41" s="54">
        <f>B40</f>
        <v>0</v>
      </c>
      <c r="C41" s="54" t="s">
        <v>90</v>
      </c>
      <c r="D41" s="60" t="s">
        <v>111</v>
      </c>
      <c r="E41" s="59" t="s">
        <v>111</v>
      </c>
      <c r="F41" s="59" t="str">
        <f t="shared" si="9"/>
        <v>Fund Center: 0 $500.01 - $5000.00</v>
      </c>
      <c r="G41" s="59" t="str">
        <f t="shared" si="10"/>
        <v>Fund Center: 0 $500.01 - $5000.00</v>
      </c>
      <c r="H41" s="59" t="str">
        <f t="shared" si="10"/>
        <v>Fund Center: 0 $500.01 - $5000.00</v>
      </c>
      <c r="I41" s="59" t="str">
        <f>Requistioners!E$10&amp;" "&amp;H41</f>
        <v xml:space="preserve"> Fund Center: 0 $500.01 - $5000.00</v>
      </c>
      <c r="J41" s="59" t="str">
        <f t="shared" ref="J41:K43" si="16">J37</f>
        <v/>
      </c>
      <c r="K41" s="59" t="str">
        <f t="shared" si="16"/>
        <v/>
      </c>
      <c r="L41" s="59" t="b">
        <v>1</v>
      </c>
      <c r="M41" s="59" t="b">
        <v>1</v>
      </c>
      <c r="N41" s="59" t="s">
        <v>112</v>
      </c>
      <c r="O41" s="61" t="str">
        <f>CONCATENATE("Between|500.01|5000.00|CAD|Fund Centre|"&amp;B41)</f>
        <v>Between|500.01|5000.00|CAD|Fund Centre|0</v>
      </c>
      <c r="P41" s="59"/>
      <c r="Q41" s="59"/>
    </row>
    <row r="42" spans="1:17" hidden="1" x14ac:dyDescent="0.25">
      <c r="A42" s="54"/>
      <c r="B42" s="54">
        <f>B40</f>
        <v>0</v>
      </c>
      <c r="C42" s="54" t="s">
        <v>91</v>
      </c>
      <c r="D42" s="60" t="s">
        <v>111</v>
      </c>
      <c r="E42" s="59" t="s">
        <v>111</v>
      </c>
      <c r="F42" s="59" t="str">
        <f t="shared" si="9"/>
        <v>Fund Center: 0 $5000.01 - $25000.00</v>
      </c>
      <c r="G42" s="59" t="str">
        <f t="shared" si="10"/>
        <v>Fund Center: 0 $5000.01 - $25000.00</v>
      </c>
      <c r="H42" s="59" t="str">
        <f t="shared" si="10"/>
        <v>Fund Center: 0 $5000.01 - $25000.00</v>
      </c>
      <c r="I42" s="59" t="str">
        <f>Requistioners!E$10&amp;" "&amp;H42</f>
        <v xml:space="preserve"> Fund Center: 0 $5000.01 - $25000.00</v>
      </c>
      <c r="J42" s="59" t="str">
        <f t="shared" si="16"/>
        <v/>
      </c>
      <c r="K42" s="59" t="str">
        <f t="shared" si="16"/>
        <v/>
      </c>
      <c r="L42" s="59" t="b">
        <v>1</v>
      </c>
      <c r="M42" s="59" t="b">
        <v>1</v>
      </c>
      <c r="N42" s="59" t="s">
        <v>112</v>
      </c>
      <c r="O42" s="61" t="str">
        <f>CONCATENATE("Between|5000.01|25000.00|CAD|Fund Centre|"&amp;B42)</f>
        <v>Between|5000.01|25000.00|CAD|Fund Centre|0</v>
      </c>
      <c r="P42" s="59"/>
      <c r="Q42" s="59"/>
    </row>
    <row r="43" spans="1:17" hidden="1" x14ac:dyDescent="0.25">
      <c r="A43" s="54"/>
      <c r="B43" s="54">
        <f>B40</f>
        <v>0</v>
      </c>
      <c r="C43" s="54" t="s">
        <v>92</v>
      </c>
      <c r="D43" s="60" t="s">
        <v>111</v>
      </c>
      <c r="E43" s="59" t="s">
        <v>111</v>
      </c>
      <c r="F43" s="59" t="str">
        <f t="shared" si="9"/>
        <v>Fund Center: 0 $25000.00 - *</v>
      </c>
      <c r="G43" s="59" t="str">
        <f t="shared" si="10"/>
        <v>Fund Center: 0 $25000.00 - *</v>
      </c>
      <c r="H43" s="59" t="str">
        <f t="shared" si="10"/>
        <v>Fund Center: 0 $25000.00 - *</v>
      </c>
      <c r="I43" s="59" t="str">
        <f>Requistioners!E$10&amp;" "&amp;H43</f>
        <v xml:space="preserve"> Fund Center: 0 $25000.00 - *</v>
      </c>
      <c r="J43" s="59" t="str">
        <f t="shared" si="16"/>
        <v/>
      </c>
      <c r="K43" s="59" t="str">
        <f t="shared" si="16"/>
        <v/>
      </c>
      <c r="L43" s="59" t="b">
        <v>1</v>
      </c>
      <c r="M43" s="59" t="b">
        <v>1</v>
      </c>
      <c r="N43" s="59" t="s">
        <v>112</v>
      </c>
      <c r="O43" s="61" t="str">
        <f>CONCATENATE("greaterThanOrEqualTo|25000.01|CAD|Fund Centre|"&amp;B43)</f>
        <v>greaterThanOrEqualTo|25000.01|CAD|Fund Centre|0</v>
      </c>
      <c r="P43" s="59"/>
      <c r="Q43" s="59"/>
    </row>
    <row r="44" spans="1:17" hidden="1" x14ac:dyDescent="0.25">
      <c r="A44" s="54">
        <v>8</v>
      </c>
      <c r="B44" s="54">
        <f>'Fund Center Workflow'!G19</f>
        <v>0</v>
      </c>
      <c r="C44" s="54" t="s">
        <v>89</v>
      </c>
      <c r="D44" s="60" t="s">
        <v>111</v>
      </c>
      <c r="E44" s="59" t="s">
        <v>111</v>
      </c>
      <c r="F44" s="59" t="str">
        <f t="shared" si="9"/>
        <v>Fund Center: 0 $0 - $500.00</v>
      </c>
      <c r="G44" s="59" t="str">
        <f t="shared" ref="G44:H75" si="17">F44</f>
        <v>Fund Center: 0 $0 - $500.00</v>
      </c>
      <c r="H44" s="59" t="str">
        <f t="shared" si="17"/>
        <v>Fund Center: 0 $0 - $500.00</v>
      </c>
      <c r="I44" s="59" t="str">
        <f>Requistioners!E$10&amp;" "&amp;H44</f>
        <v xml:space="preserve"> Fund Center: 0 $0 - $500.00</v>
      </c>
      <c r="J44" s="59" t="str">
        <f>J40</f>
        <v/>
      </c>
      <c r="K44" s="59" t="str">
        <f>K40</f>
        <v/>
      </c>
      <c r="L44" s="59" t="b">
        <v>1</v>
      </c>
      <c r="M44" s="59" t="b">
        <v>1</v>
      </c>
      <c r="N44" s="59" t="s">
        <v>112</v>
      </c>
      <c r="O44" s="61" t="str">
        <f>CONCATENATE("Between|0.01|500.00|CAD|Fund Centre|"&amp;B44)</f>
        <v>Between|0.01|500.00|CAD|Fund Centre|0</v>
      </c>
      <c r="P44" s="59"/>
      <c r="Q44" s="59"/>
    </row>
    <row r="45" spans="1:17" hidden="1" x14ac:dyDescent="0.25">
      <c r="A45" s="54"/>
      <c r="B45" s="54">
        <f>B44</f>
        <v>0</v>
      </c>
      <c r="C45" s="54" t="s">
        <v>90</v>
      </c>
      <c r="D45" s="60" t="s">
        <v>111</v>
      </c>
      <c r="E45" s="59" t="s">
        <v>111</v>
      </c>
      <c r="F45" s="59" t="str">
        <f t="shared" si="9"/>
        <v>Fund Center: 0 $500.01 - $5000.00</v>
      </c>
      <c r="G45" s="59" t="str">
        <f t="shared" si="17"/>
        <v>Fund Center: 0 $500.01 - $5000.00</v>
      </c>
      <c r="H45" s="59" t="str">
        <f t="shared" si="17"/>
        <v>Fund Center: 0 $500.01 - $5000.00</v>
      </c>
      <c r="I45" s="59" t="str">
        <f>Requistioners!E$10&amp;" "&amp;H45</f>
        <v xml:space="preserve"> Fund Center: 0 $500.01 - $5000.00</v>
      </c>
      <c r="J45" s="59" t="str">
        <f t="shared" ref="J45:K47" si="18">J41</f>
        <v/>
      </c>
      <c r="K45" s="59" t="str">
        <f t="shared" si="18"/>
        <v/>
      </c>
      <c r="L45" s="59" t="b">
        <v>1</v>
      </c>
      <c r="M45" s="59" t="b">
        <v>1</v>
      </c>
      <c r="N45" s="59" t="s">
        <v>112</v>
      </c>
      <c r="O45" s="61" t="str">
        <f>CONCATENATE("Between|500.01|5000.00|CAD|Fund Centre|"&amp;B45)</f>
        <v>Between|500.01|5000.00|CAD|Fund Centre|0</v>
      </c>
      <c r="P45" s="59"/>
      <c r="Q45" s="59"/>
    </row>
    <row r="46" spans="1:17" hidden="1" x14ac:dyDescent="0.25">
      <c r="A46" s="54"/>
      <c r="B46" s="54">
        <f>B44</f>
        <v>0</v>
      </c>
      <c r="C46" s="54" t="s">
        <v>91</v>
      </c>
      <c r="D46" s="60" t="s">
        <v>111</v>
      </c>
      <c r="E46" s="59" t="s">
        <v>111</v>
      </c>
      <c r="F46" s="59" t="str">
        <f t="shared" si="9"/>
        <v>Fund Center: 0 $5000.01 - $25000.00</v>
      </c>
      <c r="G46" s="59" t="str">
        <f t="shared" si="17"/>
        <v>Fund Center: 0 $5000.01 - $25000.00</v>
      </c>
      <c r="H46" s="59" t="str">
        <f t="shared" si="17"/>
        <v>Fund Center: 0 $5000.01 - $25000.00</v>
      </c>
      <c r="I46" s="59" t="str">
        <f>Requistioners!E$10&amp;" "&amp;H46</f>
        <v xml:space="preserve"> Fund Center: 0 $5000.01 - $25000.00</v>
      </c>
      <c r="J46" s="59" t="str">
        <f t="shared" si="18"/>
        <v/>
      </c>
      <c r="K46" s="59" t="str">
        <f t="shared" si="18"/>
        <v/>
      </c>
      <c r="L46" s="59" t="b">
        <v>1</v>
      </c>
      <c r="M46" s="59" t="b">
        <v>1</v>
      </c>
      <c r="N46" s="59" t="s">
        <v>112</v>
      </c>
      <c r="O46" s="61" t="str">
        <f>CONCATENATE("Between|5000.01|25000.00|CAD|Fund Centre|"&amp;B46)</f>
        <v>Between|5000.01|25000.00|CAD|Fund Centre|0</v>
      </c>
      <c r="P46" s="59"/>
      <c r="Q46" s="59"/>
    </row>
    <row r="47" spans="1:17" hidden="1" x14ac:dyDescent="0.25">
      <c r="A47" s="54"/>
      <c r="B47" s="54">
        <f>B44</f>
        <v>0</v>
      </c>
      <c r="C47" s="54" t="s">
        <v>92</v>
      </c>
      <c r="D47" s="60" t="s">
        <v>111</v>
      </c>
      <c r="E47" s="59" t="s">
        <v>111</v>
      </c>
      <c r="F47" s="59" t="str">
        <f t="shared" si="9"/>
        <v>Fund Center: 0 $25000.00 - *</v>
      </c>
      <c r="G47" s="59" t="str">
        <f t="shared" si="17"/>
        <v>Fund Center: 0 $25000.00 - *</v>
      </c>
      <c r="H47" s="59" t="str">
        <f t="shared" si="17"/>
        <v>Fund Center: 0 $25000.00 - *</v>
      </c>
      <c r="I47" s="59" t="str">
        <f>Requistioners!E$10&amp;" "&amp;H47</f>
        <v xml:space="preserve"> Fund Center: 0 $25000.00 - *</v>
      </c>
      <c r="J47" s="59" t="str">
        <f t="shared" si="18"/>
        <v/>
      </c>
      <c r="K47" s="59" t="str">
        <f t="shared" si="18"/>
        <v/>
      </c>
      <c r="L47" s="59" t="b">
        <v>1</v>
      </c>
      <c r="M47" s="59" t="b">
        <v>1</v>
      </c>
      <c r="N47" s="59" t="s">
        <v>112</v>
      </c>
      <c r="O47" s="61" t="str">
        <f>CONCATENATE("greaterThanOrEqualTo|25000.01|CAD|Fund Centre|"&amp;B47)</f>
        <v>greaterThanOrEqualTo|25000.01|CAD|Fund Centre|0</v>
      </c>
      <c r="P47" s="59"/>
      <c r="Q47" s="59"/>
    </row>
    <row r="48" spans="1:17" hidden="1" x14ac:dyDescent="0.25">
      <c r="A48" s="54">
        <v>9</v>
      </c>
      <c r="B48" s="54">
        <f>'Fund Center Workflow'!I19</f>
        <v>0</v>
      </c>
      <c r="C48" s="54" t="s">
        <v>89</v>
      </c>
      <c r="D48" s="60" t="s">
        <v>111</v>
      </c>
      <c r="E48" s="59" t="s">
        <v>111</v>
      </c>
      <c r="F48" s="59" t="str">
        <f t="shared" si="9"/>
        <v>Fund Center: 0 $0 - $500.00</v>
      </c>
      <c r="G48" s="59" t="str">
        <f t="shared" si="17"/>
        <v>Fund Center: 0 $0 - $500.00</v>
      </c>
      <c r="H48" s="59" t="str">
        <f t="shared" si="17"/>
        <v>Fund Center: 0 $0 - $500.00</v>
      </c>
      <c r="I48" s="59" t="str">
        <f>Requistioners!E$10&amp;" "&amp;H48</f>
        <v xml:space="preserve"> Fund Center: 0 $0 - $500.00</v>
      </c>
      <c r="J48" s="59" t="str">
        <f>J44</f>
        <v/>
      </c>
      <c r="K48" s="59" t="str">
        <f>K44</f>
        <v/>
      </c>
      <c r="L48" s="59" t="b">
        <v>1</v>
      </c>
      <c r="M48" s="59" t="b">
        <v>1</v>
      </c>
      <c r="N48" s="59" t="s">
        <v>112</v>
      </c>
      <c r="O48" s="61" t="str">
        <f>CONCATENATE("Between|0.01|500.00|CAD|Fund Centre|"&amp;B48)</f>
        <v>Between|0.01|500.00|CAD|Fund Centre|0</v>
      </c>
      <c r="P48" s="59"/>
      <c r="Q48" s="59"/>
    </row>
    <row r="49" spans="1:17" hidden="1" x14ac:dyDescent="0.25">
      <c r="A49" s="54"/>
      <c r="B49" s="54">
        <f>B48</f>
        <v>0</v>
      </c>
      <c r="C49" s="54" t="s">
        <v>90</v>
      </c>
      <c r="D49" s="60" t="s">
        <v>111</v>
      </c>
      <c r="E49" s="59" t="s">
        <v>111</v>
      </c>
      <c r="F49" s="59" t="str">
        <f t="shared" si="9"/>
        <v>Fund Center: 0 $500.01 - $5000.00</v>
      </c>
      <c r="G49" s="59" t="str">
        <f t="shared" si="17"/>
        <v>Fund Center: 0 $500.01 - $5000.00</v>
      </c>
      <c r="H49" s="59" t="str">
        <f t="shared" si="17"/>
        <v>Fund Center: 0 $500.01 - $5000.00</v>
      </c>
      <c r="I49" s="59" t="str">
        <f>Requistioners!E$10&amp;" "&amp;H49</f>
        <v xml:space="preserve"> Fund Center: 0 $500.01 - $5000.00</v>
      </c>
      <c r="J49" s="59" t="str">
        <f t="shared" ref="J49:K51" si="19">J45</f>
        <v/>
      </c>
      <c r="K49" s="59" t="str">
        <f t="shared" si="19"/>
        <v/>
      </c>
      <c r="L49" s="59" t="b">
        <v>1</v>
      </c>
      <c r="M49" s="59" t="b">
        <v>1</v>
      </c>
      <c r="N49" s="59" t="s">
        <v>112</v>
      </c>
      <c r="O49" s="61" t="str">
        <f>CONCATENATE("Between|500.01|5000.00|CAD|Fund Centre|"&amp;B49)</f>
        <v>Between|500.01|5000.00|CAD|Fund Centre|0</v>
      </c>
      <c r="P49" s="59"/>
      <c r="Q49" s="59"/>
    </row>
    <row r="50" spans="1:17" hidden="1" x14ac:dyDescent="0.25">
      <c r="A50" s="54"/>
      <c r="B50" s="54">
        <f>B48</f>
        <v>0</v>
      </c>
      <c r="C50" s="54" t="s">
        <v>91</v>
      </c>
      <c r="D50" s="60" t="s">
        <v>111</v>
      </c>
      <c r="E50" s="59" t="s">
        <v>111</v>
      </c>
      <c r="F50" s="59" t="str">
        <f t="shared" si="9"/>
        <v>Fund Center: 0 $5000.01 - $25000.00</v>
      </c>
      <c r="G50" s="59" t="str">
        <f t="shared" si="17"/>
        <v>Fund Center: 0 $5000.01 - $25000.00</v>
      </c>
      <c r="H50" s="59" t="str">
        <f t="shared" si="17"/>
        <v>Fund Center: 0 $5000.01 - $25000.00</v>
      </c>
      <c r="I50" s="59" t="str">
        <f>Requistioners!E$10&amp;" "&amp;H50</f>
        <v xml:space="preserve"> Fund Center: 0 $5000.01 - $25000.00</v>
      </c>
      <c r="J50" s="59" t="str">
        <f t="shared" si="19"/>
        <v/>
      </c>
      <c r="K50" s="59" t="str">
        <f t="shared" si="19"/>
        <v/>
      </c>
      <c r="L50" s="59" t="b">
        <v>1</v>
      </c>
      <c r="M50" s="59" t="b">
        <v>1</v>
      </c>
      <c r="N50" s="59" t="s">
        <v>112</v>
      </c>
      <c r="O50" s="61" t="str">
        <f>CONCATENATE("Between|5000.01|25000.00|CAD|Fund Centre|"&amp;B50)</f>
        <v>Between|5000.01|25000.00|CAD|Fund Centre|0</v>
      </c>
      <c r="P50" s="59"/>
      <c r="Q50" s="59"/>
    </row>
    <row r="51" spans="1:17" hidden="1" x14ac:dyDescent="0.25">
      <c r="A51" s="54"/>
      <c r="B51" s="54">
        <f>B48</f>
        <v>0</v>
      </c>
      <c r="C51" s="54" t="s">
        <v>92</v>
      </c>
      <c r="D51" s="60" t="s">
        <v>111</v>
      </c>
      <c r="E51" s="59" t="s">
        <v>111</v>
      </c>
      <c r="F51" s="59" t="str">
        <f t="shared" si="9"/>
        <v>Fund Center: 0 $25000.00 - *</v>
      </c>
      <c r="G51" s="59" t="str">
        <f t="shared" si="17"/>
        <v>Fund Center: 0 $25000.00 - *</v>
      </c>
      <c r="H51" s="59" t="str">
        <f t="shared" si="17"/>
        <v>Fund Center: 0 $25000.00 - *</v>
      </c>
      <c r="I51" s="59" t="str">
        <f>Requistioners!E$10&amp;" "&amp;H51</f>
        <v xml:space="preserve"> Fund Center: 0 $25000.00 - *</v>
      </c>
      <c r="J51" s="59" t="str">
        <f t="shared" si="19"/>
        <v/>
      </c>
      <c r="K51" s="59" t="str">
        <f t="shared" si="19"/>
        <v/>
      </c>
      <c r="L51" s="59" t="b">
        <v>1</v>
      </c>
      <c r="M51" s="59" t="b">
        <v>1</v>
      </c>
      <c r="N51" s="59" t="s">
        <v>112</v>
      </c>
      <c r="O51" s="61" t="str">
        <f>CONCATENATE("greaterThanOrEqualTo|25000.01|CAD|Fund Centre|"&amp;B51)</f>
        <v>greaterThanOrEqualTo|25000.01|CAD|Fund Centre|0</v>
      </c>
      <c r="P51" s="59"/>
      <c r="Q51" s="59"/>
    </row>
    <row r="52" spans="1:17" hidden="1" x14ac:dyDescent="0.25">
      <c r="A52" s="54">
        <v>10</v>
      </c>
      <c r="B52" s="54">
        <f>'Fund Center Workflow'!K19</f>
        <v>0</v>
      </c>
      <c r="C52" s="54" t="s">
        <v>89</v>
      </c>
      <c r="D52" s="60" t="s">
        <v>111</v>
      </c>
      <c r="E52" s="59" t="s">
        <v>111</v>
      </c>
      <c r="F52" s="59" t="str">
        <f t="shared" si="9"/>
        <v>Fund Center: 0 $0 - $500.00</v>
      </c>
      <c r="G52" s="59" t="str">
        <f t="shared" si="17"/>
        <v>Fund Center: 0 $0 - $500.00</v>
      </c>
      <c r="H52" s="59" t="str">
        <f t="shared" si="17"/>
        <v>Fund Center: 0 $0 - $500.00</v>
      </c>
      <c r="I52" s="59" t="str">
        <f>Requistioners!E$10&amp;" "&amp;H52</f>
        <v xml:space="preserve"> Fund Center: 0 $0 - $500.00</v>
      </c>
      <c r="J52" s="59" t="str">
        <f>J48</f>
        <v/>
      </c>
      <c r="K52" s="59" t="str">
        <f>K48</f>
        <v/>
      </c>
      <c r="L52" s="59" t="b">
        <v>1</v>
      </c>
      <c r="M52" s="59" t="b">
        <v>1</v>
      </c>
      <c r="N52" s="59" t="s">
        <v>112</v>
      </c>
      <c r="O52" s="61" t="str">
        <f>CONCATENATE("Between|0.01|500.00|CAD|Fund Centre|"&amp;B52)</f>
        <v>Between|0.01|500.00|CAD|Fund Centre|0</v>
      </c>
      <c r="P52" s="59"/>
      <c r="Q52" s="59"/>
    </row>
    <row r="53" spans="1:17" hidden="1" x14ac:dyDescent="0.25">
      <c r="A53" s="54"/>
      <c r="B53" s="54">
        <f>B52</f>
        <v>0</v>
      </c>
      <c r="C53" s="54" t="s">
        <v>90</v>
      </c>
      <c r="D53" s="60" t="s">
        <v>111</v>
      </c>
      <c r="E53" s="59" t="s">
        <v>111</v>
      </c>
      <c r="F53" s="59" t="str">
        <f t="shared" si="9"/>
        <v>Fund Center: 0 $500.01 - $5000.00</v>
      </c>
      <c r="G53" s="59" t="str">
        <f t="shared" si="17"/>
        <v>Fund Center: 0 $500.01 - $5000.00</v>
      </c>
      <c r="H53" s="59" t="str">
        <f t="shared" si="17"/>
        <v>Fund Center: 0 $500.01 - $5000.00</v>
      </c>
      <c r="I53" s="59" t="str">
        <f>Requistioners!E$10&amp;" "&amp;H53</f>
        <v xml:space="preserve"> Fund Center: 0 $500.01 - $5000.00</v>
      </c>
      <c r="J53" s="59" t="str">
        <f t="shared" ref="J53:K55" si="20">J49</f>
        <v/>
      </c>
      <c r="K53" s="59" t="str">
        <f t="shared" si="20"/>
        <v/>
      </c>
      <c r="L53" s="59" t="b">
        <v>1</v>
      </c>
      <c r="M53" s="59" t="b">
        <v>1</v>
      </c>
      <c r="N53" s="59" t="s">
        <v>112</v>
      </c>
      <c r="O53" s="61" t="str">
        <f>CONCATENATE("Between|500.01|5000.00|CAD|Fund Centre|"&amp;B53)</f>
        <v>Between|500.01|5000.00|CAD|Fund Centre|0</v>
      </c>
      <c r="P53" s="59"/>
      <c r="Q53" s="59"/>
    </row>
    <row r="54" spans="1:17" hidden="1" x14ac:dyDescent="0.25">
      <c r="A54" s="54"/>
      <c r="B54" s="54">
        <f>B52</f>
        <v>0</v>
      </c>
      <c r="C54" s="54" t="s">
        <v>91</v>
      </c>
      <c r="D54" s="60" t="s">
        <v>111</v>
      </c>
      <c r="E54" s="59" t="s">
        <v>111</v>
      </c>
      <c r="F54" s="59" t="str">
        <f t="shared" si="9"/>
        <v>Fund Center: 0 $5000.01 - $25000.00</v>
      </c>
      <c r="G54" s="59" t="str">
        <f t="shared" si="17"/>
        <v>Fund Center: 0 $5000.01 - $25000.00</v>
      </c>
      <c r="H54" s="59" t="str">
        <f t="shared" si="17"/>
        <v>Fund Center: 0 $5000.01 - $25000.00</v>
      </c>
      <c r="I54" s="59" t="str">
        <f>Requistioners!E$10&amp;" "&amp;H54</f>
        <v xml:space="preserve"> Fund Center: 0 $5000.01 - $25000.00</v>
      </c>
      <c r="J54" s="59" t="str">
        <f t="shared" si="20"/>
        <v/>
      </c>
      <c r="K54" s="59" t="str">
        <f t="shared" si="20"/>
        <v/>
      </c>
      <c r="L54" s="59" t="b">
        <v>1</v>
      </c>
      <c r="M54" s="59" t="b">
        <v>1</v>
      </c>
      <c r="N54" s="59" t="s">
        <v>112</v>
      </c>
      <c r="O54" s="61" t="str">
        <f>CONCATENATE("Between|5000.01|25000.00|CAD|Fund Centre|"&amp;B54)</f>
        <v>Between|5000.01|25000.00|CAD|Fund Centre|0</v>
      </c>
      <c r="P54" s="59"/>
      <c r="Q54" s="59"/>
    </row>
    <row r="55" spans="1:17" hidden="1" x14ac:dyDescent="0.25">
      <c r="A55" s="54"/>
      <c r="B55" s="54">
        <f>B52</f>
        <v>0</v>
      </c>
      <c r="C55" s="54" t="s">
        <v>92</v>
      </c>
      <c r="D55" s="60" t="s">
        <v>111</v>
      </c>
      <c r="E55" s="59" t="s">
        <v>111</v>
      </c>
      <c r="F55" s="59" t="str">
        <f t="shared" si="9"/>
        <v>Fund Center: 0 $25000.00 - *</v>
      </c>
      <c r="G55" s="59" t="str">
        <f t="shared" si="17"/>
        <v>Fund Center: 0 $25000.00 - *</v>
      </c>
      <c r="H55" s="59" t="str">
        <f t="shared" si="17"/>
        <v>Fund Center: 0 $25000.00 - *</v>
      </c>
      <c r="I55" s="59" t="str">
        <f>Requistioners!E$10&amp;" "&amp;H55</f>
        <v xml:space="preserve"> Fund Center: 0 $25000.00 - *</v>
      </c>
      <c r="J55" s="59" t="str">
        <f t="shared" si="20"/>
        <v/>
      </c>
      <c r="K55" s="59" t="str">
        <f t="shared" si="20"/>
        <v/>
      </c>
      <c r="L55" s="59" t="b">
        <v>1</v>
      </c>
      <c r="M55" s="59" t="b">
        <v>1</v>
      </c>
      <c r="N55" s="59" t="s">
        <v>112</v>
      </c>
      <c r="O55" s="61" t="str">
        <f>CONCATENATE("greaterThanOrEqualTo|25000.01|CAD|Fund Centre|"&amp;B55)</f>
        <v>greaterThanOrEqualTo|25000.01|CAD|Fund Centre|0</v>
      </c>
      <c r="P55" s="59"/>
      <c r="Q55" s="59"/>
    </row>
    <row r="56" spans="1:17" hidden="1" x14ac:dyDescent="0.25">
      <c r="A56" s="54">
        <v>11</v>
      </c>
      <c r="B56" s="54">
        <f>'Fund Center Workflow'!C20</f>
        <v>0</v>
      </c>
      <c r="C56" s="54" t="s">
        <v>89</v>
      </c>
      <c r="D56" s="60" t="s">
        <v>111</v>
      </c>
      <c r="E56" s="59" t="s">
        <v>111</v>
      </c>
      <c r="F56" s="59" t="str">
        <f t="shared" si="9"/>
        <v>Fund Center: 0 $0 - $500.00</v>
      </c>
      <c r="G56" s="59" t="str">
        <f t="shared" si="17"/>
        <v>Fund Center: 0 $0 - $500.00</v>
      </c>
      <c r="H56" s="59" t="str">
        <f t="shared" si="17"/>
        <v>Fund Center: 0 $0 - $500.00</v>
      </c>
      <c r="I56" s="59" t="str">
        <f>Requistioners!E$10&amp;" "&amp;H56</f>
        <v xml:space="preserve"> Fund Center: 0 $0 - $500.00</v>
      </c>
      <c r="J56" s="59" t="str">
        <f>J52</f>
        <v/>
      </c>
      <c r="K56" s="59" t="str">
        <f>K52</f>
        <v/>
      </c>
      <c r="L56" s="59" t="b">
        <v>1</v>
      </c>
      <c r="M56" s="59" t="b">
        <v>1</v>
      </c>
      <c r="N56" s="59" t="s">
        <v>112</v>
      </c>
      <c r="O56" s="61" t="str">
        <f>CONCATENATE("Between|0.01|500.00|CAD|Fund Centre|"&amp;B56)</f>
        <v>Between|0.01|500.00|CAD|Fund Centre|0</v>
      </c>
      <c r="P56" s="59"/>
      <c r="Q56" s="59"/>
    </row>
    <row r="57" spans="1:17" hidden="1" x14ac:dyDescent="0.25">
      <c r="A57" s="54"/>
      <c r="B57" s="54">
        <f>B56</f>
        <v>0</v>
      </c>
      <c r="C57" s="54" t="s">
        <v>90</v>
      </c>
      <c r="D57" s="60" t="s">
        <v>111</v>
      </c>
      <c r="E57" s="59" t="s">
        <v>111</v>
      </c>
      <c r="F57" s="59" t="str">
        <f t="shared" si="9"/>
        <v>Fund Center: 0 $500.01 - $5000.00</v>
      </c>
      <c r="G57" s="59" t="str">
        <f t="shared" si="17"/>
        <v>Fund Center: 0 $500.01 - $5000.00</v>
      </c>
      <c r="H57" s="59" t="str">
        <f t="shared" si="17"/>
        <v>Fund Center: 0 $500.01 - $5000.00</v>
      </c>
      <c r="I57" s="59" t="str">
        <f>Requistioners!E$10&amp;" "&amp;H57</f>
        <v xml:space="preserve"> Fund Center: 0 $500.01 - $5000.00</v>
      </c>
      <c r="J57" s="59" t="str">
        <f t="shared" ref="J57:K59" si="21">J53</f>
        <v/>
      </c>
      <c r="K57" s="59" t="str">
        <f t="shared" si="21"/>
        <v/>
      </c>
      <c r="L57" s="59" t="b">
        <v>1</v>
      </c>
      <c r="M57" s="59" t="b">
        <v>1</v>
      </c>
      <c r="N57" s="59" t="s">
        <v>112</v>
      </c>
      <c r="O57" s="61" t="str">
        <f>CONCATENATE("Between|500.01|5000.00|CAD|Fund Centre|"&amp;B57)</f>
        <v>Between|500.01|5000.00|CAD|Fund Centre|0</v>
      </c>
      <c r="P57" s="59"/>
      <c r="Q57" s="59"/>
    </row>
    <row r="58" spans="1:17" hidden="1" x14ac:dyDescent="0.25">
      <c r="A58" s="54"/>
      <c r="B58" s="54">
        <f>B56</f>
        <v>0</v>
      </c>
      <c r="C58" s="54" t="s">
        <v>91</v>
      </c>
      <c r="D58" s="60" t="s">
        <v>111</v>
      </c>
      <c r="E58" s="59" t="s">
        <v>111</v>
      </c>
      <c r="F58" s="59" t="str">
        <f t="shared" si="9"/>
        <v>Fund Center: 0 $5000.01 - $25000.00</v>
      </c>
      <c r="G58" s="59" t="str">
        <f t="shared" si="17"/>
        <v>Fund Center: 0 $5000.01 - $25000.00</v>
      </c>
      <c r="H58" s="59" t="str">
        <f t="shared" si="17"/>
        <v>Fund Center: 0 $5000.01 - $25000.00</v>
      </c>
      <c r="I58" s="59" t="str">
        <f>Requistioners!E$10&amp;" "&amp;H58</f>
        <v xml:space="preserve"> Fund Center: 0 $5000.01 - $25000.00</v>
      </c>
      <c r="J58" s="59" t="str">
        <f t="shared" si="21"/>
        <v/>
      </c>
      <c r="K58" s="59" t="str">
        <f t="shared" si="21"/>
        <v/>
      </c>
      <c r="L58" s="59" t="b">
        <v>1</v>
      </c>
      <c r="M58" s="59" t="b">
        <v>1</v>
      </c>
      <c r="N58" s="59" t="s">
        <v>112</v>
      </c>
      <c r="O58" s="61" t="str">
        <f>CONCATENATE("Between|5000.01|25000.00|CAD|Fund Centre|"&amp;B58)</f>
        <v>Between|5000.01|25000.00|CAD|Fund Centre|0</v>
      </c>
      <c r="P58" s="59"/>
      <c r="Q58" s="59"/>
    </row>
    <row r="59" spans="1:17" hidden="1" x14ac:dyDescent="0.25">
      <c r="A59" s="54"/>
      <c r="B59" s="54">
        <f>B56</f>
        <v>0</v>
      </c>
      <c r="C59" s="54" t="s">
        <v>92</v>
      </c>
      <c r="D59" s="60" t="s">
        <v>111</v>
      </c>
      <c r="E59" s="59" t="s">
        <v>111</v>
      </c>
      <c r="F59" s="59" t="str">
        <f t="shared" si="9"/>
        <v>Fund Center: 0 $25000.00 - *</v>
      </c>
      <c r="G59" s="59" t="str">
        <f t="shared" si="17"/>
        <v>Fund Center: 0 $25000.00 - *</v>
      </c>
      <c r="H59" s="59" t="str">
        <f t="shared" si="17"/>
        <v>Fund Center: 0 $25000.00 - *</v>
      </c>
      <c r="I59" s="59" t="str">
        <f>Requistioners!E$10&amp;" "&amp;H59</f>
        <v xml:space="preserve"> Fund Center: 0 $25000.00 - *</v>
      </c>
      <c r="J59" s="59" t="str">
        <f t="shared" si="21"/>
        <v/>
      </c>
      <c r="K59" s="59" t="str">
        <f t="shared" si="21"/>
        <v/>
      </c>
      <c r="L59" s="59" t="b">
        <v>1</v>
      </c>
      <c r="M59" s="59" t="b">
        <v>1</v>
      </c>
      <c r="N59" s="59" t="s">
        <v>112</v>
      </c>
      <c r="O59" s="61" t="str">
        <f>CONCATENATE("greaterThanOrEqualTo|25000.01|CAD|Fund Centre|"&amp;B59)</f>
        <v>greaterThanOrEqualTo|25000.01|CAD|Fund Centre|0</v>
      </c>
      <c r="P59" s="59"/>
      <c r="Q59" s="59"/>
    </row>
    <row r="60" spans="1:17" hidden="1" x14ac:dyDescent="0.25">
      <c r="A60" s="54">
        <v>12</v>
      </c>
      <c r="B60" s="54">
        <f>'Fund Center Workflow'!E20</f>
        <v>0</v>
      </c>
      <c r="C60" s="54" t="s">
        <v>89</v>
      </c>
      <c r="D60" s="60" t="s">
        <v>111</v>
      </c>
      <c r="E60" s="59" t="s">
        <v>111</v>
      </c>
      <c r="F60" s="59" t="str">
        <f t="shared" si="9"/>
        <v>Fund Center: 0 $0 - $500.00</v>
      </c>
      <c r="G60" s="59" t="str">
        <f t="shared" si="17"/>
        <v>Fund Center: 0 $0 - $500.00</v>
      </c>
      <c r="H60" s="59" t="str">
        <f t="shared" si="17"/>
        <v>Fund Center: 0 $0 - $500.00</v>
      </c>
      <c r="I60" s="59" t="str">
        <f>Requistioners!E$10&amp;" "&amp;H60</f>
        <v xml:space="preserve"> Fund Center: 0 $0 - $500.00</v>
      </c>
      <c r="J60" s="59" t="str">
        <f>J56</f>
        <v/>
      </c>
      <c r="K60" s="59" t="str">
        <f>K56</f>
        <v/>
      </c>
      <c r="L60" s="59" t="b">
        <v>1</v>
      </c>
      <c r="M60" s="59" t="b">
        <v>1</v>
      </c>
      <c r="N60" s="59" t="s">
        <v>112</v>
      </c>
      <c r="O60" s="61" t="str">
        <f>CONCATENATE("Between|0.01|500.00|CAD|Fund Centre|"&amp;B60)</f>
        <v>Between|0.01|500.00|CAD|Fund Centre|0</v>
      </c>
      <c r="P60" s="59"/>
      <c r="Q60" s="59"/>
    </row>
    <row r="61" spans="1:17" hidden="1" x14ac:dyDescent="0.25">
      <c r="A61" s="54"/>
      <c r="B61" s="54">
        <f>B60</f>
        <v>0</v>
      </c>
      <c r="C61" s="54" t="s">
        <v>90</v>
      </c>
      <c r="D61" s="60" t="s">
        <v>111</v>
      </c>
      <c r="E61" s="59" t="s">
        <v>111</v>
      </c>
      <c r="F61" s="59" t="str">
        <f t="shared" si="9"/>
        <v>Fund Center: 0 $500.01 - $5000.00</v>
      </c>
      <c r="G61" s="59" t="str">
        <f t="shared" si="17"/>
        <v>Fund Center: 0 $500.01 - $5000.00</v>
      </c>
      <c r="H61" s="59" t="str">
        <f t="shared" si="17"/>
        <v>Fund Center: 0 $500.01 - $5000.00</v>
      </c>
      <c r="I61" s="59" t="str">
        <f>Requistioners!E$10&amp;" "&amp;H61</f>
        <v xml:space="preserve"> Fund Center: 0 $500.01 - $5000.00</v>
      </c>
      <c r="J61" s="59" t="str">
        <f t="shared" ref="J61:K63" si="22">J57</f>
        <v/>
      </c>
      <c r="K61" s="59" t="str">
        <f t="shared" si="22"/>
        <v/>
      </c>
      <c r="L61" s="59" t="b">
        <v>1</v>
      </c>
      <c r="M61" s="59" t="b">
        <v>1</v>
      </c>
      <c r="N61" s="59" t="s">
        <v>112</v>
      </c>
      <c r="O61" s="61" t="str">
        <f>CONCATENATE("Between|500.01|5000.00|CAD|Fund Centre|"&amp;B61)</f>
        <v>Between|500.01|5000.00|CAD|Fund Centre|0</v>
      </c>
      <c r="P61" s="59"/>
      <c r="Q61" s="59"/>
    </row>
    <row r="62" spans="1:17" hidden="1" x14ac:dyDescent="0.25">
      <c r="A62" s="54"/>
      <c r="B62" s="54">
        <f>B60</f>
        <v>0</v>
      </c>
      <c r="C62" s="54" t="s">
        <v>91</v>
      </c>
      <c r="D62" s="60" t="s">
        <v>111</v>
      </c>
      <c r="E62" s="59" t="s">
        <v>111</v>
      </c>
      <c r="F62" s="59" t="str">
        <f t="shared" si="9"/>
        <v>Fund Center: 0 $5000.01 - $25000.00</v>
      </c>
      <c r="G62" s="59" t="str">
        <f t="shared" si="17"/>
        <v>Fund Center: 0 $5000.01 - $25000.00</v>
      </c>
      <c r="H62" s="59" t="str">
        <f t="shared" si="17"/>
        <v>Fund Center: 0 $5000.01 - $25000.00</v>
      </c>
      <c r="I62" s="59" t="str">
        <f>Requistioners!E$10&amp;" "&amp;H62</f>
        <v xml:space="preserve"> Fund Center: 0 $5000.01 - $25000.00</v>
      </c>
      <c r="J62" s="59" t="str">
        <f t="shared" si="22"/>
        <v/>
      </c>
      <c r="K62" s="59" t="str">
        <f t="shared" si="22"/>
        <v/>
      </c>
      <c r="L62" s="59" t="b">
        <v>1</v>
      </c>
      <c r="M62" s="59" t="b">
        <v>1</v>
      </c>
      <c r="N62" s="59" t="s">
        <v>112</v>
      </c>
      <c r="O62" s="61" t="str">
        <f>CONCATENATE("Between|5000.01|25000.00|CAD|Fund Centre|"&amp;B62)</f>
        <v>Between|5000.01|25000.00|CAD|Fund Centre|0</v>
      </c>
      <c r="P62" s="59"/>
      <c r="Q62" s="59"/>
    </row>
    <row r="63" spans="1:17" hidden="1" x14ac:dyDescent="0.25">
      <c r="A63" s="54"/>
      <c r="B63" s="54">
        <f>B60</f>
        <v>0</v>
      </c>
      <c r="C63" s="54" t="s">
        <v>92</v>
      </c>
      <c r="D63" s="60" t="s">
        <v>111</v>
      </c>
      <c r="E63" s="59" t="s">
        <v>111</v>
      </c>
      <c r="F63" s="59" t="str">
        <f t="shared" si="9"/>
        <v>Fund Center: 0 $25000.00 - *</v>
      </c>
      <c r="G63" s="59" t="str">
        <f t="shared" si="17"/>
        <v>Fund Center: 0 $25000.00 - *</v>
      </c>
      <c r="H63" s="59" t="str">
        <f t="shared" si="17"/>
        <v>Fund Center: 0 $25000.00 - *</v>
      </c>
      <c r="I63" s="59" t="str">
        <f>Requistioners!E$10&amp;" "&amp;H63</f>
        <v xml:space="preserve"> Fund Center: 0 $25000.00 - *</v>
      </c>
      <c r="J63" s="59" t="str">
        <f t="shared" si="22"/>
        <v/>
      </c>
      <c r="K63" s="59" t="str">
        <f t="shared" si="22"/>
        <v/>
      </c>
      <c r="L63" s="59" t="b">
        <v>1</v>
      </c>
      <c r="M63" s="59" t="b">
        <v>1</v>
      </c>
      <c r="N63" s="59" t="s">
        <v>112</v>
      </c>
      <c r="O63" s="61" t="str">
        <f>CONCATENATE("greaterThanOrEqualTo|25000.01|CAD|Fund Centre|"&amp;B63)</f>
        <v>greaterThanOrEqualTo|25000.01|CAD|Fund Centre|0</v>
      </c>
      <c r="P63" s="59"/>
      <c r="Q63" s="59"/>
    </row>
    <row r="64" spans="1:17" hidden="1" x14ac:dyDescent="0.25">
      <c r="A64" s="54">
        <v>13</v>
      </c>
      <c r="B64" s="54">
        <f>'Fund Center Workflow'!G20</f>
        <v>0</v>
      </c>
      <c r="C64" s="54" t="s">
        <v>89</v>
      </c>
      <c r="D64" s="60" t="s">
        <v>111</v>
      </c>
      <c r="E64" s="59" t="s">
        <v>111</v>
      </c>
      <c r="F64" s="59" t="str">
        <f t="shared" si="9"/>
        <v>Fund Center: 0 $0 - $500.00</v>
      </c>
      <c r="G64" s="59" t="str">
        <f t="shared" si="17"/>
        <v>Fund Center: 0 $0 - $500.00</v>
      </c>
      <c r="H64" s="59" t="str">
        <f t="shared" si="17"/>
        <v>Fund Center: 0 $0 - $500.00</v>
      </c>
      <c r="I64" s="59" t="str">
        <f>Requistioners!E$10&amp;" "&amp;H64</f>
        <v xml:space="preserve"> Fund Center: 0 $0 - $500.00</v>
      </c>
      <c r="J64" s="59" t="str">
        <f>J60</f>
        <v/>
      </c>
      <c r="K64" s="59" t="str">
        <f>K60</f>
        <v/>
      </c>
      <c r="L64" s="59" t="b">
        <v>1</v>
      </c>
      <c r="M64" s="59" t="b">
        <v>1</v>
      </c>
      <c r="N64" s="59" t="s">
        <v>112</v>
      </c>
      <c r="O64" s="61" t="str">
        <f>CONCATENATE("Between|0.01|500.00|CAD|Fund Centre|"&amp;B64)</f>
        <v>Between|0.01|500.00|CAD|Fund Centre|0</v>
      </c>
      <c r="P64" s="59"/>
      <c r="Q64" s="59"/>
    </row>
    <row r="65" spans="1:17" hidden="1" x14ac:dyDescent="0.25">
      <c r="A65" s="54"/>
      <c r="B65" s="54">
        <f>B64</f>
        <v>0</v>
      </c>
      <c r="C65" s="54" t="s">
        <v>90</v>
      </c>
      <c r="D65" s="60" t="s">
        <v>111</v>
      </c>
      <c r="E65" s="59" t="s">
        <v>111</v>
      </c>
      <c r="F65" s="59" t="str">
        <f t="shared" si="9"/>
        <v>Fund Center: 0 $500.01 - $5000.00</v>
      </c>
      <c r="G65" s="59" t="str">
        <f t="shared" si="17"/>
        <v>Fund Center: 0 $500.01 - $5000.00</v>
      </c>
      <c r="H65" s="59" t="str">
        <f t="shared" si="17"/>
        <v>Fund Center: 0 $500.01 - $5000.00</v>
      </c>
      <c r="I65" s="59" t="str">
        <f>Requistioners!E$10&amp;" "&amp;H65</f>
        <v xml:space="preserve"> Fund Center: 0 $500.01 - $5000.00</v>
      </c>
      <c r="J65" s="59" t="str">
        <f t="shared" ref="J65:K67" si="23">J61</f>
        <v/>
      </c>
      <c r="K65" s="59" t="str">
        <f t="shared" si="23"/>
        <v/>
      </c>
      <c r="L65" s="59" t="b">
        <v>1</v>
      </c>
      <c r="M65" s="59" t="b">
        <v>1</v>
      </c>
      <c r="N65" s="59" t="s">
        <v>112</v>
      </c>
      <c r="O65" s="61" t="str">
        <f>CONCATENATE("Between|500.01|5000.00|CAD|Fund Centre|"&amp;B65)</f>
        <v>Between|500.01|5000.00|CAD|Fund Centre|0</v>
      </c>
      <c r="P65" s="59"/>
      <c r="Q65" s="59"/>
    </row>
    <row r="66" spans="1:17" hidden="1" x14ac:dyDescent="0.25">
      <c r="A66" s="54"/>
      <c r="B66" s="54">
        <f>B64</f>
        <v>0</v>
      </c>
      <c r="C66" s="54" t="s">
        <v>91</v>
      </c>
      <c r="D66" s="60" t="s">
        <v>111</v>
      </c>
      <c r="E66" s="59" t="s">
        <v>111</v>
      </c>
      <c r="F66" s="59" t="str">
        <f t="shared" si="9"/>
        <v>Fund Center: 0 $5000.01 - $25000.00</v>
      </c>
      <c r="G66" s="59" t="str">
        <f t="shared" si="17"/>
        <v>Fund Center: 0 $5000.01 - $25000.00</v>
      </c>
      <c r="H66" s="59" t="str">
        <f t="shared" si="17"/>
        <v>Fund Center: 0 $5000.01 - $25000.00</v>
      </c>
      <c r="I66" s="59" t="str">
        <f>Requistioners!E$10&amp;" "&amp;H66</f>
        <v xml:space="preserve"> Fund Center: 0 $5000.01 - $25000.00</v>
      </c>
      <c r="J66" s="59" t="str">
        <f t="shared" si="23"/>
        <v/>
      </c>
      <c r="K66" s="59" t="str">
        <f t="shared" si="23"/>
        <v/>
      </c>
      <c r="L66" s="59" t="b">
        <v>1</v>
      </c>
      <c r="M66" s="59" t="b">
        <v>1</v>
      </c>
      <c r="N66" s="59" t="s">
        <v>112</v>
      </c>
      <c r="O66" s="61" t="str">
        <f>CONCATENATE("Between|5000.01|25000.00|CAD|Fund Centre|"&amp;B66)</f>
        <v>Between|5000.01|25000.00|CAD|Fund Centre|0</v>
      </c>
      <c r="P66" s="59"/>
      <c r="Q66" s="59"/>
    </row>
    <row r="67" spans="1:17" hidden="1" x14ac:dyDescent="0.25">
      <c r="A67" s="54"/>
      <c r="B67" s="54">
        <f>B64</f>
        <v>0</v>
      </c>
      <c r="C67" s="54" t="s">
        <v>92</v>
      </c>
      <c r="D67" s="60" t="s">
        <v>111</v>
      </c>
      <c r="E67" s="59" t="s">
        <v>111</v>
      </c>
      <c r="F67" s="59" t="str">
        <f t="shared" si="9"/>
        <v>Fund Center: 0 $25000.00 - *</v>
      </c>
      <c r="G67" s="59" t="str">
        <f t="shared" si="17"/>
        <v>Fund Center: 0 $25000.00 - *</v>
      </c>
      <c r="H67" s="59" t="str">
        <f t="shared" si="17"/>
        <v>Fund Center: 0 $25000.00 - *</v>
      </c>
      <c r="I67" s="59" t="str">
        <f>Requistioners!E$10&amp;" "&amp;H67</f>
        <v xml:space="preserve"> Fund Center: 0 $25000.00 - *</v>
      </c>
      <c r="J67" s="59" t="str">
        <f t="shared" si="23"/>
        <v/>
      </c>
      <c r="K67" s="59" t="str">
        <f t="shared" si="23"/>
        <v/>
      </c>
      <c r="L67" s="59" t="b">
        <v>1</v>
      </c>
      <c r="M67" s="59" t="b">
        <v>1</v>
      </c>
      <c r="N67" s="59" t="s">
        <v>112</v>
      </c>
      <c r="O67" s="61" t="str">
        <f>CONCATENATE("greaterThanOrEqualTo|25000.01|CAD|Fund Centre|"&amp;B67)</f>
        <v>greaterThanOrEqualTo|25000.01|CAD|Fund Centre|0</v>
      </c>
      <c r="P67" s="59"/>
      <c r="Q67" s="59"/>
    </row>
    <row r="68" spans="1:17" hidden="1" x14ac:dyDescent="0.25">
      <c r="A68" s="54">
        <v>14</v>
      </c>
      <c r="B68" s="54">
        <f>'Fund Center Workflow'!I20</f>
        <v>0</v>
      </c>
      <c r="C68" s="54" t="s">
        <v>89</v>
      </c>
      <c r="D68" s="60" t="s">
        <v>111</v>
      </c>
      <c r="E68" s="59" t="s">
        <v>111</v>
      </c>
      <c r="F68" s="59" t="str">
        <f t="shared" si="9"/>
        <v>Fund Center: 0 $0 - $500.00</v>
      </c>
      <c r="G68" s="59" t="str">
        <f t="shared" si="17"/>
        <v>Fund Center: 0 $0 - $500.00</v>
      </c>
      <c r="H68" s="59" t="str">
        <f t="shared" si="17"/>
        <v>Fund Center: 0 $0 - $500.00</v>
      </c>
      <c r="I68" s="59" t="str">
        <f>Requistioners!E$10&amp;" "&amp;H68</f>
        <v xml:space="preserve"> Fund Center: 0 $0 - $500.00</v>
      </c>
      <c r="J68" s="59" t="str">
        <f>J64</f>
        <v/>
      </c>
      <c r="K68" s="59" t="str">
        <f>K64</f>
        <v/>
      </c>
      <c r="L68" s="59" t="b">
        <v>1</v>
      </c>
      <c r="M68" s="59" t="b">
        <v>1</v>
      </c>
      <c r="N68" s="59" t="s">
        <v>112</v>
      </c>
      <c r="O68" s="61" t="str">
        <f>CONCATENATE("Between|0.01|500.00|CAD|Fund Centre|"&amp;B68)</f>
        <v>Between|0.01|500.00|CAD|Fund Centre|0</v>
      </c>
      <c r="P68" s="59"/>
      <c r="Q68" s="59"/>
    </row>
    <row r="69" spans="1:17" hidden="1" x14ac:dyDescent="0.25">
      <c r="A69" s="54"/>
      <c r="B69" s="54">
        <f>B68</f>
        <v>0</v>
      </c>
      <c r="C69" s="54" t="s">
        <v>90</v>
      </c>
      <c r="D69" s="60" t="s">
        <v>111</v>
      </c>
      <c r="E69" s="59" t="s">
        <v>111</v>
      </c>
      <c r="F69" s="59" t="str">
        <f t="shared" si="9"/>
        <v>Fund Center: 0 $500.01 - $5000.00</v>
      </c>
      <c r="G69" s="59" t="str">
        <f t="shared" si="17"/>
        <v>Fund Center: 0 $500.01 - $5000.00</v>
      </c>
      <c r="H69" s="59" t="str">
        <f t="shared" si="17"/>
        <v>Fund Center: 0 $500.01 - $5000.00</v>
      </c>
      <c r="I69" s="59" t="str">
        <f>Requistioners!E$10&amp;" "&amp;H69</f>
        <v xml:space="preserve"> Fund Center: 0 $500.01 - $5000.00</v>
      </c>
      <c r="J69" s="59" t="str">
        <f t="shared" ref="J69:K71" si="24">J65</f>
        <v/>
      </c>
      <c r="K69" s="59" t="str">
        <f t="shared" si="24"/>
        <v/>
      </c>
      <c r="L69" s="59" t="b">
        <v>1</v>
      </c>
      <c r="M69" s="59" t="b">
        <v>1</v>
      </c>
      <c r="N69" s="59" t="s">
        <v>112</v>
      </c>
      <c r="O69" s="61" t="str">
        <f>CONCATENATE("Between|500.01|5000.00|CAD|Fund Centre|"&amp;B69)</f>
        <v>Between|500.01|5000.00|CAD|Fund Centre|0</v>
      </c>
      <c r="P69" s="59"/>
      <c r="Q69" s="59"/>
    </row>
    <row r="70" spans="1:17" hidden="1" x14ac:dyDescent="0.25">
      <c r="A70" s="54"/>
      <c r="B70" s="54">
        <f>B68</f>
        <v>0</v>
      </c>
      <c r="C70" s="54" t="s">
        <v>91</v>
      </c>
      <c r="D70" s="60" t="s">
        <v>111</v>
      </c>
      <c r="E70" s="59" t="s">
        <v>111</v>
      </c>
      <c r="F70" s="59" t="str">
        <f t="shared" si="9"/>
        <v>Fund Center: 0 $5000.01 - $25000.00</v>
      </c>
      <c r="G70" s="59" t="str">
        <f t="shared" si="17"/>
        <v>Fund Center: 0 $5000.01 - $25000.00</v>
      </c>
      <c r="H70" s="59" t="str">
        <f t="shared" si="17"/>
        <v>Fund Center: 0 $5000.01 - $25000.00</v>
      </c>
      <c r="I70" s="59" t="str">
        <f>Requistioners!E$10&amp;" "&amp;H70</f>
        <v xml:space="preserve"> Fund Center: 0 $5000.01 - $25000.00</v>
      </c>
      <c r="J70" s="59" t="str">
        <f t="shared" si="24"/>
        <v/>
      </c>
      <c r="K70" s="59" t="str">
        <f t="shared" si="24"/>
        <v/>
      </c>
      <c r="L70" s="59" t="b">
        <v>1</v>
      </c>
      <c r="M70" s="59" t="b">
        <v>1</v>
      </c>
      <c r="N70" s="59" t="s">
        <v>112</v>
      </c>
      <c r="O70" s="61" t="str">
        <f>CONCATENATE("Between|5000.01|25000.00|CAD|Fund Centre|"&amp;B70)</f>
        <v>Between|5000.01|25000.00|CAD|Fund Centre|0</v>
      </c>
      <c r="P70" s="59"/>
      <c r="Q70" s="59"/>
    </row>
    <row r="71" spans="1:17" hidden="1" x14ac:dyDescent="0.25">
      <c r="A71" s="54"/>
      <c r="B71" s="54">
        <f>B68</f>
        <v>0</v>
      </c>
      <c r="C71" s="54" t="s">
        <v>92</v>
      </c>
      <c r="D71" s="60" t="s">
        <v>111</v>
      </c>
      <c r="E71" s="59" t="s">
        <v>111</v>
      </c>
      <c r="F71" s="59" t="str">
        <f t="shared" si="9"/>
        <v>Fund Center: 0 $25000.00 - *</v>
      </c>
      <c r="G71" s="59" t="str">
        <f t="shared" si="17"/>
        <v>Fund Center: 0 $25000.00 - *</v>
      </c>
      <c r="H71" s="59" t="str">
        <f t="shared" si="17"/>
        <v>Fund Center: 0 $25000.00 - *</v>
      </c>
      <c r="I71" s="59" t="str">
        <f>Requistioners!E$10&amp;" "&amp;H71</f>
        <v xml:space="preserve"> Fund Center: 0 $25000.00 - *</v>
      </c>
      <c r="J71" s="59" t="str">
        <f t="shared" si="24"/>
        <v/>
      </c>
      <c r="K71" s="59" t="str">
        <f t="shared" si="24"/>
        <v/>
      </c>
      <c r="L71" s="59" t="b">
        <v>1</v>
      </c>
      <c r="M71" s="59" t="b">
        <v>1</v>
      </c>
      <c r="N71" s="59" t="s">
        <v>112</v>
      </c>
      <c r="O71" s="61" t="str">
        <f>CONCATENATE("greaterThanOrEqualTo|25000.01|CAD|Fund Centre|"&amp;B71)</f>
        <v>greaterThanOrEqualTo|25000.01|CAD|Fund Centre|0</v>
      </c>
      <c r="P71" s="59"/>
      <c r="Q71" s="59"/>
    </row>
    <row r="72" spans="1:17" hidden="1" x14ac:dyDescent="0.25">
      <c r="A72" s="54">
        <v>15</v>
      </c>
      <c r="B72" s="54">
        <f>'Fund Center Workflow'!K20</f>
        <v>0</v>
      </c>
      <c r="C72" s="54" t="s">
        <v>89</v>
      </c>
      <c r="D72" s="60" t="s">
        <v>111</v>
      </c>
      <c r="E72" s="59" t="s">
        <v>111</v>
      </c>
      <c r="F72" s="59" t="str">
        <f t="shared" si="9"/>
        <v>Fund Center: 0 $0 - $500.00</v>
      </c>
      <c r="G72" s="59" t="str">
        <f t="shared" si="17"/>
        <v>Fund Center: 0 $0 - $500.00</v>
      </c>
      <c r="H72" s="59" t="str">
        <f t="shared" si="17"/>
        <v>Fund Center: 0 $0 - $500.00</v>
      </c>
      <c r="I72" s="59" t="str">
        <f>Requistioners!E$10&amp;" "&amp;H72</f>
        <v xml:space="preserve"> Fund Center: 0 $0 - $500.00</v>
      </c>
      <c r="J72" s="59" t="str">
        <f>J68</f>
        <v/>
      </c>
      <c r="K72" s="59" t="str">
        <f>K68</f>
        <v/>
      </c>
      <c r="L72" s="59" t="b">
        <v>1</v>
      </c>
      <c r="M72" s="59" t="b">
        <v>1</v>
      </c>
      <c r="N72" s="59" t="s">
        <v>112</v>
      </c>
      <c r="O72" s="61" t="str">
        <f>CONCATENATE("Between|0.01|500.00|CAD|Fund Centre|"&amp;B72)</f>
        <v>Between|0.01|500.00|CAD|Fund Centre|0</v>
      </c>
      <c r="P72" s="59"/>
      <c r="Q72" s="59"/>
    </row>
    <row r="73" spans="1:17" hidden="1" x14ac:dyDescent="0.25">
      <c r="A73" s="54"/>
      <c r="B73" s="54">
        <f>B72</f>
        <v>0</v>
      </c>
      <c r="C73" s="54" t="s">
        <v>90</v>
      </c>
      <c r="D73" s="60" t="s">
        <v>111</v>
      </c>
      <c r="E73" s="59" t="s">
        <v>111</v>
      </c>
      <c r="F73" s="59" t="str">
        <f t="shared" si="9"/>
        <v>Fund Center: 0 $500.01 - $5000.00</v>
      </c>
      <c r="G73" s="59" t="str">
        <f t="shared" si="17"/>
        <v>Fund Center: 0 $500.01 - $5000.00</v>
      </c>
      <c r="H73" s="59" t="str">
        <f t="shared" si="17"/>
        <v>Fund Center: 0 $500.01 - $5000.00</v>
      </c>
      <c r="I73" s="59" t="str">
        <f>Requistioners!E$10&amp;" "&amp;H73</f>
        <v xml:space="preserve"> Fund Center: 0 $500.01 - $5000.00</v>
      </c>
      <c r="J73" s="59" t="str">
        <f t="shared" ref="J73:K75" si="25">J69</f>
        <v/>
      </c>
      <c r="K73" s="59" t="str">
        <f t="shared" si="25"/>
        <v/>
      </c>
      <c r="L73" s="59" t="b">
        <v>1</v>
      </c>
      <c r="M73" s="59" t="b">
        <v>1</v>
      </c>
      <c r="N73" s="59" t="s">
        <v>112</v>
      </c>
      <c r="O73" s="61" t="str">
        <f>CONCATENATE("Between|500.01|5000.00|CAD|Fund Centre|"&amp;B73)</f>
        <v>Between|500.01|5000.00|CAD|Fund Centre|0</v>
      </c>
      <c r="P73" s="59"/>
      <c r="Q73" s="59"/>
    </row>
    <row r="74" spans="1:17" hidden="1" x14ac:dyDescent="0.25">
      <c r="A74" s="54"/>
      <c r="B74" s="54">
        <f>B72</f>
        <v>0</v>
      </c>
      <c r="C74" s="54" t="s">
        <v>91</v>
      </c>
      <c r="D74" s="60" t="s">
        <v>111</v>
      </c>
      <c r="E74" s="59" t="s">
        <v>111</v>
      </c>
      <c r="F74" s="59" t="str">
        <f t="shared" si="9"/>
        <v>Fund Center: 0 $5000.01 - $25000.00</v>
      </c>
      <c r="G74" s="59" t="str">
        <f t="shared" si="17"/>
        <v>Fund Center: 0 $5000.01 - $25000.00</v>
      </c>
      <c r="H74" s="59" t="str">
        <f t="shared" si="17"/>
        <v>Fund Center: 0 $5000.01 - $25000.00</v>
      </c>
      <c r="I74" s="59" t="str">
        <f>Requistioners!E$10&amp;" "&amp;H74</f>
        <v xml:space="preserve"> Fund Center: 0 $5000.01 - $25000.00</v>
      </c>
      <c r="J74" s="59" t="str">
        <f t="shared" si="25"/>
        <v/>
      </c>
      <c r="K74" s="59" t="str">
        <f t="shared" si="25"/>
        <v/>
      </c>
      <c r="L74" s="59" t="b">
        <v>1</v>
      </c>
      <c r="M74" s="59" t="b">
        <v>1</v>
      </c>
      <c r="N74" s="59" t="s">
        <v>112</v>
      </c>
      <c r="O74" s="61" t="str">
        <f>CONCATENATE("Between|5000.01|25000.00|CAD|Fund Centre|"&amp;B74)</f>
        <v>Between|5000.01|25000.00|CAD|Fund Centre|0</v>
      </c>
      <c r="P74" s="59"/>
      <c r="Q74" s="59"/>
    </row>
    <row r="75" spans="1:17" ht="15.75" hidden="1" thickBot="1" x14ac:dyDescent="0.3">
      <c r="A75" s="54"/>
      <c r="B75" s="54">
        <f>B72</f>
        <v>0</v>
      </c>
      <c r="C75" s="54" t="s">
        <v>92</v>
      </c>
      <c r="D75" s="62" t="s">
        <v>111</v>
      </c>
      <c r="E75" s="63" t="s">
        <v>111</v>
      </c>
      <c r="F75" s="63" t="str">
        <f t="shared" si="9"/>
        <v>Fund Center: 0 $25000.00 - *</v>
      </c>
      <c r="G75" s="63" t="str">
        <f t="shared" si="17"/>
        <v>Fund Center: 0 $25000.00 - *</v>
      </c>
      <c r="H75" s="59" t="str">
        <f t="shared" si="17"/>
        <v>Fund Center: 0 $25000.00 - *</v>
      </c>
      <c r="I75" s="59" t="str">
        <f>Requistioners!E$10&amp;" "&amp;H75</f>
        <v xml:space="preserve"> Fund Center: 0 $25000.00 - *</v>
      </c>
      <c r="J75" s="63" t="str">
        <f t="shared" si="25"/>
        <v/>
      </c>
      <c r="K75" s="63" t="str">
        <f t="shared" si="25"/>
        <v/>
      </c>
      <c r="L75" s="63" t="b">
        <v>1</v>
      </c>
      <c r="M75" s="63" t="b">
        <v>1</v>
      </c>
      <c r="N75" s="63" t="s">
        <v>112</v>
      </c>
      <c r="O75" s="64" t="str">
        <f>CONCATENATE("greaterThanOrEqualTo|25000.01|CAD|Fund Centre|"&amp;B75)</f>
        <v>greaterThanOrEqualTo|25000.01|CAD|Fund Centre|0</v>
      </c>
      <c r="P75" s="59"/>
      <c r="Q75" s="59"/>
    </row>
  </sheetData>
  <sheetProtection autoFilter="0"/>
  <autoFilter ref="A14:C75" xr:uid="{00000000-0009-0000-0000-000005000000}">
    <filterColumn colId="1">
      <filters>
        <filter val="33333"/>
        <filter val="Fund Centers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F59A6-8026-4920-9841-71B429152CA7}">
  <dimension ref="A1:N4"/>
  <sheetViews>
    <sheetView zoomScale="115" zoomScaleNormal="115" workbookViewId="0">
      <selection activeCell="E2" sqref="E2"/>
    </sheetView>
  </sheetViews>
  <sheetFormatPr defaultColWidth="5.7109375" defaultRowHeight="15" x14ac:dyDescent="0.25"/>
  <cols>
    <col min="14" max="14" width="54.85546875" bestFit="1" customWidth="1"/>
  </cols>
  <sheetData>
    <row r="1" spans="1:14" x14ac:dyDescent="0.25">
      <c r="A1" s="5" t="s">
        <v>111</v>
      </c>
      <c r="B1" t="s">
        <v>111</v>
      </c>
      <c r="C1" t="s">
        <v>111</v>
      </c>
      <c r="D1" t="s">
        <v>111</v>
      </c>
      <c r="E1" t="s">
        <v>2224</v>
      </c>
      <c r="F1" t="s">
        <v>2224</v>
      </c>
      <c r="G1" t="s">
        <v>2224</v>
      </c>
      <c r="H1" t="s">
        <v>2225</v>
      </c>
      <c r="I1" t="s">
        <v>2236</v>
      </c>
      <c r="J1" t="s">
        <v>147</v>
      </c>
      <c r="K1" t="b">
        <v>1</v>
      </c>
      <c r="L1" t="b">
        <v>1</v>
      </c>
      <c r="M1" t="s">
        <v>112</v>
      </c>
      <c r="N1" t="s">
        <v>2226</v>
      </c>
    </row>
    <row r="2" spans="1:14" x14ac:dyDescent="0.25">
      <c r="A2" t="s">
        <v>111</v>
      </c>
      <c r="B2" t="s">
        <v>111</v>
      </c>
      <c r="C2" t="s">
        <v>111</v>
      </c>
      <c r="D2" t="s">
        <v>111</v>
      </c>
      <c r="E2" t="s">
        <v>2227</v>
      </c>
      <c r="F2" t="s">
        <v>2227</v>
      </c>
      <c r="G2" t="s">
        <v>2227</v>
      </c>
      <c r="H2" t="s">
        <v>2228</v>
      </c>
      <c r="I2" t="s">
        <v>2237</v>
      </c>
      <c r="J2" t="s">
        <v>2238</v>
      </c>
      <c r="K2" t="b">
        <v>1</v>
      </c>
      <c r="L2" t="b">
        <v>1</v>
      </c>
      <c r="M2" t="s">
        <v>112</v>
      </c>
      <c r="N2" t="s">
        <v>2229</v>
      </c>
    </row>
    <row r="3" spans="1:14" x14ac:dyDescent="0.25">
      <c r="A3" t="s">
        <v>111</v>
      </c>
      <c r="B3" t="s">
        <v>111</v>
      </c>
      <c r="C3" t="s">
        <v>111</v>
      </c>
      <c r="D3" t="s">
        <v>111</v>
      </c>
      <c r="E3" t="s">
        <v>2230</v>
      </c>
      <c r="F3" t="s">
        <v>2230</v>
      </c>
      <c r="G3" t="s">
        <v>2230</v>
      </c>
      <c r="H3" t="s">
        <v>2231</v>
      </c>
      <c r="I3" t="s">
        <v>2239</v>
      </c>
      <c r="J3" t="s">
        <v>2240</v>
      </c>
      <c r="K3" t="b">
        <v>1</v>
      </c>
      <c r="L3" t="b">
        <v>1</v>
      </c>
      <c r="M3" t="s">
        <v>112</v>
      </c>
      <c r="N3" t="s">
        <v>2232</v>
      </c>
    </row>
    <row r="4" spans="1:14" x14ac:dyDescent="0.25">
      <c r="A4" t="s">
        <v>111</v>
      </c>
      <c r="B4" t="s">
        <v>111</v>
      </c>
      <c r="C4" t="s">
        <v>111</v>
      </c>
      <c r="D4" t="s">
        <v>111</v>
      </c>
      <c r="E4" t="s">
        <v>2233</v>
      </c>
      <c r="F4" t="s">
        <v>2233</v>
      </c>
      <c r="G4" t="s">
        <v>2233</v>
      </c>
      <c r="H4" t="s">
        <v>2234</v>
      </c>
      <c r="I4" t="s">
        <v>2239</v>
      </c>
      <c r="J4" t="s">
        <v>2240</v>
      </c>
      <c r="K4" t="b">
        <v>1</v>
      </c>
      <c r="L4" t="b">
        <v>1</v>
      </c>
      <c r="M4" t="s">
        <v>112</v>
      </c>
      <c r="N4" t="s">
        <v>2235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7"/>
  <sheetViews>
    <sheetView zoomScaleNormal="100" workbookViewId="0">
      <selection activeCell="G16" sqref="G16"/>
    </sheetView>
  </sheetViews>
  <sheetFormatPr defaultColWidth="8.7109375" defaultRowHeight="15" x14ac:dyDescent="0.25"/>
  <cols>
    <col min="1" max="1" width="32.28515625" customWidth="1"/>
    <col min="2" max="2" width="92.7109375" style="29" customWidth="1"/>
    <col min="3" max="3" width="48.42578125" customWidth="1"/>
    <col min="4" max="4" width="18.7109375" customWidth="1"/>
    <col min="5" max="5" width="46.5703125" customWidth="1"/>
    <col min="6" max="6" width="8.7109375" customWidth="1"/>
  </cols>
  <sheetData>
    <row r="1" spans="1:5" s="5" customFormat="1" ht="15.75" x14ac:dyDescent="0.25">
      <c r="A1" s="34" t="s">
        <v>48</v>
      </c>
      <c r="B1" s="33" t="s">
        <v>51</v>
      </c>
      <c r="C1" s="5" t="s">
        <v>50</v>
      </c>
      <c r="D1" s="5" t="s">
        <v>49</v>
      </c>
      <c r="E1" s="32" t="s">
        <v>48</v>
      </c>
    </row>
    <row r="2" spans="1:5" s="72" customFormat="1" ht="36.75" customHeight="1" x14ac:dyDescent="0.25">
      <c r="A2" s="31" t="s">
        <v>68</v>
      </c>
      <c r="B2" s="30" t="s">
        <v>69</v>
      </c>
      <c r="C2" s="72" t="s">
        <v>45</v>
      </c>
      <c r="D2" s="72" t="s">
        <v>39</v>
      </c>
      <c r="E2" s="73" t="s">
        <v>148</v>
      </c>
    </row>
    <row r="3" spans="1:5" s="72" customFormat="1" ht="55.5" customHeight="1" x14ac:dyDescent="0.25">
      <c r="A3" s="31" t="s">
        <v>154</v>
      </c>
      <c r="B3" s="30" t="s">
        <v>113</v>
      </c>
      <c r="C3" s="72" t="s">
        <v>44</v>
      </c>
      <c r="E3" s="73" t="s">
        <v>149</v>
      </c>
    </row>
    <row r="4" spans="1:5" s="72" customFormat="1" ht="50.25" customHeight="1" x14ac:dyDescent="0.25">
      <c r="A4" s="31" t="s">
        <v>70</v>
      </c>
      <c r="B4" s="30" t="s">
        <v>46</v>
      </c>
      <c r="C4" s="72" t="s">
        <v>45</v>
      </c>
      <c r="D4" s="72" t="s">
        <v>39</v>
      </c>
      <c r="E4" s="73" t="s">
        <v>151</v>
      </c>
    </row>
    <row r="5" spans="1:5" s="72" customFormat="1" ht="48.75" customHeight="1" x14ac:dyDescent="0.25">
      <c r="A5" s="31" t="s">
        <v>155</v>
      </c>
      <c r="B5" s="30" t="s">
        <v>114</v>
      </c>
      <c r="C5" s="72" t="s">
        <v>44</v>
      </c>
      <c r="E5" s="73" t="s">
        <v>150</v>
      </c>
    </row>
    <row r="6" spans="1:5" s="72" customFormat="1" ht="50.25" customHeight="1" x14ac:dyDescent="0.25">
      <c r="A6" s="31" t="s">
        <v>71</v>
      </c>
      <c r="B6" s="30" t="s">
        <v>43</v>
      </c>
      <c r="C6" s="72" t="s">
        <v>42</v>
      </c>
      <c r="D6" s="72" t="s">
        <v>39</v>
      </c>
      <c r="E6" s="73" t="s">
        <v>152</v>
      </c>
    </row>
    <row r="7" spans="1:5" s="72" customFormat="1" ht="35.25" customHeight="1" x14ac:dyDescent="0.25">
      <c r="A7" s="31" t="s">
        <v>72</v>
      </c>
      <c r="B7" s="30" t="s">
        <v>41</v>
      </c>
      <c r="C7" s="72" t="s">
        <v>40</v>
      </c>
      <c r="D7" s="72" t="s">
        <v>39</v>
      </c>
      <c r="E7" s="73" t="s">
        <v>153</v>
      </c>
    </row>
  </sheetData>
  <sheetProtection selectLockedCell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C2FA5-B7C8-4489-A432-B09F39190BE0}">
  <dimension ref="A1:R697"/>
  <sheetViews>
    <sheetView topLeftCell="I1" workbookViewId="0">
      <pane ySplit="1" topLeftCell="A2" activePane="bottomLeft" state="frozen"/>
      <selection activeCell="E37" sqref="E37"/>
      <selection pane="bottomLeft" activeCell="J2" sqref="J2"/>
    </sheetView>
  </sheetViews>
  <sheetFormatPr defaultRowHeight="15" x14ac:dyDescent="0.25"/>
  <cols>
    <col min="1" max="1" width="23.42578125" hidden="1" customWidth="1"/>
    <col min="2" max="2" width="5" hidden="1" customWidth="1"/>
    <col min="3" max="4" width="28.140625" hidden="1" customWidth="1"/>
    <col min="5" max="5" width="41.7109375" hidden="1" customWidth="1"/>
    <col min="6" max="6" width="7.28515625" hidden="1" customWidth="1"/>
    <col min="7" max="7" width="18.5703125" hidden="1" customWidth="1"/>
    <col min="8" max="8" width="20.5703125" hidden="1" customWidth="1"/>
    <col min="9" max="9" width="9.28515625" hidden="1" customWidth="1"/>
    <col min="10" max="10" width="47" bestFit="1" customWidth="1"/>
    <col min="11" max="11" width="6.140625" hidden="1" customWidth="1"/>
    <col min="12" max="13" width="12" hidden="1" customWidth="1"/>
    <col min="14" max="14" width="11.140625" hidden="1" customWidth="1"/>
    <col min="15" max="15" width="10.28515625" hidden="1" customWidth="1"/>
    <col min="16" max="16" width="25.140625" hidden="1" customWidth="1"/>
    <col min="17" max="17" width="14.5703125" hidden="1" customWidth="1"/>
    <col min="18" max="18" width="38.42578125" hidden="1" customWidth="1"/>
  </cols>
  <sheetData>
    <row r="1" spans="1:18" x14ac:dyDescent="0.25">
      <c r="A1" t="s">
        <v>165</v>
      </c>
      <c r="B1" t="s">
        <v>166</v>
      </c>
      <c r="C1" t="s">
        <v>167</v>
      </c>
      <c r="D1" t="s">
        <v>168</v>
      </c>
      <c r="E1" t="s">
        <v>169</v>
      </c>
      <c r="F1" t="s">
        <v>170</v>
      </c>
      <c r="G1" t="s">
        <v>171</v>
      </c>
      <c r="H1" t="s">
        <v>172</v>
      </c>
      <c r="I1" t="s">
        <v>173</v>
      </c>
      <c r="J1" t="s">
        <v>174</v>
      </c>
      <c r="K1" t="s">
        <v>2223</v>
      </c>
      <c r="L1" t="s">
        <v>175</v>
      </c>
      <c r="M1" t="s">
        <v>176</v>
      </c>
      <c r="N1" t="s">
        <v>177</v>
      </c>
      <c r="O1" t="s">
        <v>178</v>
      </c>
      <c r="P1" t="s">
        <v>179</v>
      </c>
      <c r="Q1" t="s">
        <v>180</v>
      </c>
      <c r="R1" t="s">
        <v>181</v>
      </c>
    </row>
    <row r="2" spans="1:18" x14ac:dyDescent="0.25">
      <c r="A2">
        <v>0</v>
      </c>
      <c r="B2">
        <v>1</v>
      </c>
      <c r="D2" t="s">
        <v>147</v>
      </c>
      <c r="E2" t="s">
        <v>182</v>
      </c>
      <c r="I2" t="s">
        <v>183</v>
      </c>
      <c r="J2" t="s">
        <v>184</v>
      </c>
      <c r="K2">
        <v>1</v>
      </c>
      <c r="L2">
        <v>45645.863229166665</v>
      </c>
      <c r="M2">
        <v>45645.863229166665</v>
      </c>
      <c r="N2">
        <v>7</v>
      </c>
      <c r="O2">
        <v>7</v>
      </c>
      <c r="P2" t="s">
        <v>185</v>
      </c>
      <c r="Q2" t="b">
        <v>0</v>
      </c>
      <c r="R2" t="s">
        <v>186</v>
      </c>
    </row>
    <row r="3" spans="1:18" x14ac:dyDescent="0.25">
      <c r="A3">
        <v>0</v>
      </c>
      <c r="B3">
        <v>2</v>
      </c>
      <c r="D3" t="s">
        <v>147</v>
      </c>
      <c r="E3" t="s">
        <v>182</v>
      </c>
      <c r="I3" t="s">
        <v>187</v>
      </c>
      <c r="J3" t="s">
        <v>188</v>
      </c>
      <c r="K3">
        <v>2</v>
      </c>
      <c r="L3">
        <v>45645.863229166665</v>
      </c>
      <c r="M3">
        <v>45645.863229166665</v>
      </c>
      <c r="N3">
        <v>7</v>
      </c>
      <c r="O3">
        <v>7</v>
      </c>
      <c r="P3" t="s">
        <v>185</v>
      </c>
      <c r="Q3" t="b">
        <v>0</v>
      </c>
      <c r="R3" t="s">
        <v>189</v>
      </c>
    </row>
    <row r="4" spans="1:18" x14ac:dyDescent="0.25">
      <c r="A4">
        <v>0</v>
      </c>
      <c r="B4">
        <v>3</v>
      </c>
      <c r="D4" t="s">
        <v>147</v>
      </c>
      <c r="E4" t="s">
        <v>182</v>
      </c>
      <c r="I4" t="s">
        <v>190</v>
      </c>
      <c r="J4" t="s">
        <v>191</v>
      </c>
      <c r="K4">
        <v>3</v>
      </c>
      <c r="L4">
        <v>45645.863229166665</v>
      </c>
      <c r="M4">
        <v>45645.863229166665</v>
      </c>
      <c r="N4">
        <v>7</v>
      </c>
      <c r="O4">
        <v>7</v>
      </c>
      <c r="P4" t="s">
        <v>185</v>
      </c>
      <c r="Q4" t="b">
        <v>0</v>
      </c>
      <c r="R4" t="s">
        <v>192</v>
      </c>
    </row>
    <row r="5" spans="1:18" x14ac:dyDescent="0.25">
      <c r="A5">
        <v>0</v>
      </c>
      <c r="B5">
        <v>12</v>
      </c>
      <c r="D5" t="s">
        <v>147</v>
      </c>
      <c r="E5" t="s">
        <v>182</v>
      </c>
      <c r="I5" t="s">
        <v>193</v>
      </c>
      <c r="J5" t="s">
        <v>194</v>
      </c>
      <c r="K5">
        <v>12</v>
      </c>
      <c r="L5">
        <v>45645.863229166665</v>
      </c>
      <c r="M5">
        <v>45645.863229166665</v>
      </c>
      <c r="N5">
        <v>7</v>
      </c>
      <c r="O5">
        <v>7</v>
      </c>
      <c r="P5" t="s">
        <v>185</v>
      </c>
      <c r="Q5" t="b">
        <v>0</v>
      </c>
      <c r="R5" t="s">
        <v>195</v>
      </c>
    </row>
    <row r="6" spans="1:18" x14ac:dyDescent="0.25">
      <c r="A6">
        <v>0</v>
      </c>
      <c r="B6">
        <v>13</v>
      </c>
      <c r="D6" t="s">
        <v>147</v>
      </c>
      <c r="E6" t="s">
        <v>182</v>
      </c>
      <c r="I6" t="s">
        <v>196</v>
      </c>
      <c r="J6" t="s">
        <v>197</v>
      </c>
      <c r="K6">
        <v>13</v>
      </c>
      <c r="L6">
        <v>45645.863229166665</v>
      </c>
      <c r="M6">
        <v>45645.863229166665</v>
      </c>
      <c r="N6">
        <v>7</v>
      </c>
      <c r="O6">
        <v>7</v>
      </c>
      <c r="P6" t="s">
        <v>185</v>
      </c>
      <c r="Q6" t="b">
        <v>0</v>
      </c>
      <c r="R6" t="s">
        <v>198</v>
      </c>
    </row>
    <row r="7" spans="1:18" x14ac:dyDescent="0.25">
      <c r="A7">
        <v>0</v>
      </c>
      <c r="B7">
        <v>14</v>
      </c>
      <c r="D7" t="s">
        <v>147</v>
      </c>
      <c r="E7" t="s">
        <v>182</v>
      </c>
      <c r="I7" t="s">
        <v>199</v>
      </c>
      <c r="J7" t="s">
        <v>200</v>
      </c>
      <c r="K7">
        <v>14</v>
      </c>
      <c r="L7">
        <v>45645.863229166665</v>
      </c>
      <c r="M7">
        <v>45645.863229166665</v>
      </c>
      <c r="N7">
        <v>7</v>
      </c>
      <c r="O7">
        <v>7</v>
      </c>
      <c r="P7" t="s">
        <v>185</v>
      </c>
      <c r="Q7" t="b">
        <v>0</v>
      </c>
      <c r="R7" t="s">
        <v>201</v>
      </c>
    </row>
    <row r="8" spans="1:18" x14ac:dyDescent="0.25">
      <c r="A8">
        <v>0</v>
      </c>
      <c r="B8">
        <v>17</v>
      </c>
      <c r="D8" t="s">
        <v>147</v>
      </c>
      <c r="E8" t="s">
        <v>182</v>
      </c>
      <c r="I8" t="s">
        <v>202</v>
      </c>
      <c r="J8" t="s">
        <v>203</v>
      </c>
      <c r="K8">
        <v>17</v>
      </c>
      <c r="L8">
        <v>45645.863229166665</v>
      </c>
      <c r="M8">
        <v>45645.863229166665</v>
      </c>
      <c r="N8">
        <v>7</v>
      </c>
      <c r="O8">
        <v>7</v>
      </c>
      <c r="P8" t="s">
        <v>185</v>
      </c>
      <c r="Q8" t="b">
        <v>0</v>
      </c>
      <c r="R8" t="s">
        <v>204</v>
      </c>
    </row>
    <row r="9" spans="1:18" x14ac:dyDescent="0.25">
      <c r="A9">
        <v>0</v>
      </c>
      <c r="B9">
        <v>18</v>
      </c>
      <c r="D9" t="s">
        <v>147</v>
      </c>
      <c r="E9" t="s">
        <v>182</v>
      </c>
      <c r="I9" t="s">
        <v>205</v>
      </c>
      <c r="J9" t="s">
        <v>206</v>
      </c>
      <c r="K9">
        <v>18</v>
      </c>
      <c r="L9">
        <v>45645.863229166665</v>
      </c>
      <c r="M9">
        <v>45645.863229166665</v>
      </c>
      <c r="N9">
        <v>7</v>
      </c>
      <c r="O9">
        <v>7</v>
      </c>
      <c r="P9" t="s">
        <v>185</v>
      </c>
      <c r="Q9" t="b">
        <v>0</v>
      </c>
      <c r="R9" t="s">
        <v>207</v>
      </c>
    </row>
    <row r="10" spans="1:18" x14ac:dyDescent="0.25">
      <c r="A10">
        <v>0</v>
      </c>
      <c r="B10">
        <v>19</v>
      </c>
      <c r="D10" t="s">
        <v>147</v>
      </c>
      <c r="E10" t="s">
        <v>182</v>
      </c>
      <c r="I10" t="s">
        <v>208</v>
      </c>
      <c r="J10" t="s">
        <v>209</v>
      </c>
      <c r="K10">
        <v>19</v>
      </c>
      <c r="L10">
        <v>45645.863229166665</v>
      </c>
      <c r="M10">
        <v>45645.863229166665</v>
      </c>
      <c r="N10">
        <v>7</v>
      </c>
      <c r="O10">
        <v>7</v>
      </c>
      <c r="P10" t="s">
        <v>185</v>
      </c>
      <c r="Q10" t="b">
        <v>0</v>
      </c>
      <c r="R10" t="s">
        <v>210</v>
      </c>
    </row>
    <row r="11" spans="1:18" x14ac:dyDescent="0.25">
      <c r="A11">
        <v>0</v>
      </c>
      <c r="B11">
        <v>20</v>
      </c>
      <c r="D11" t="s">
        <v>147</v>
      </c>
      <c r="E11" t="s">
        <v>182</v>
      </c>
      <c r="I11" t="s">
        <v>211</v>
      </c>
      <c r="J11" t="s">
        <v>212</v>
      </c>
      <c r="K11">
        <v>20</v>
      </c>
      <c r="L11">
        <v>45645.863229166665</v>
      </c>
      <c r="M11">
        <v>45645.863229166665</v>
      </c>
      <c r="N11">
        <v>7</v>
      </c>
      <c r="O11">
        <v>7</v>
      </c>
      <c r="P11" t="s">
        <v>185</v>
      </c>
      <c r="Q11" t="b">
        <v>0</v>
      </c>
      <c r="R11" t="s">
        <v>213</v>
      </c>
    </row>
    <row r="12" spans="1:18" x14ac:dyDescent="0.25">
      <c r="A12">
        <v>0</v>
      </c>
      <c r="B12">
        <v>21</v>
      </c>
      <c r="D12" t="s">
        <v>147</v>
      </c>
      <c r="E12" t="s">
        <v>182</v>
      </c>
      <c r="I12" t="s">
        <v>214</v>
      </c>
      <c r="J12" t="s">
        <v>215</v>
      </c>
      <c r="K12">
        <v>21</v>
      </c>
      <c r="L12">
        <v>45645.863229166665</v>
      </c>
      <c r="M12">
        <v>45645.863229166665</v>
      </c>
      <c r="N12">
        <v>7</v>
      </c>
      <c r="O12">
        <v>7</v>
      </c>
      <c r="P12" t="s">
        <v>185</v>
      </c>
      <c r="Q12" t="b">
        <v>0</v>
      </c>
      <c r="R12" t="s">
        <v>216</v>
      </c>
    </row>
    <row r="13" spans="1:18" x14ac:dyDescent="0.25">
      <c r="A13">
        <v>0</v>
      </c>
      <c r="B13">
        <v>22</v>
      </c>
      <c r="D13" t="s">
        <v>147</v>
      </c>
      <c r="E13" t="s">
        <v>182</v>
      </c>
      <c r="I13" t="s">
        <v>217</v>
      </c>
      <c r="J13" t="s">
        <v>218</v>
      </c>
      <c r="K13">
        <v>22</v>
      </c>
      <c r="L13">
        <v>45645.863229166665</v>
      </c>
      <c r="M13">
        <v>45645.863229166665</v>
      </c>
      <c r="N13">
        <v>7</v>
      </c>
      <c r="O13">
        <v>7</v>
      </c>
      <c r="P13" t="s">
        <v>185</v>
      </c>
      <c r="Q13" t="b">
        <v>0</v>
      </c>
      <c r="R13" t="s">
        <v>219</v>
      </c>
    </row>
    <row r="14" spans="1:18" x14ac:dyDescent="0.25">
      <c r="A14">
        <v>0</v>
      </c>
      <c r="B14">
        <v>23</v>
      </c>
      <c r="D14" t="s">
        <v>147</v>
      </c>
      <c r="E14" t="s">
        <v>182</v>
      </c>
      <c r="I14" t="s">
        <v>220</v>
      </c>
      <c r="J14" t="s">
        <v>221</v>
      </c>
      <c r="K14">
        <v>23</v>
      </c>
      <c r="L14">
        <v>45645.863229166665</v>
      </c>
      <c r="M14">
        <v>45645.863229166665</v>
      </c>
      <c r="N14">
        <v>7</v>
      </c>
      <c r="O14">
        <v>7</v>
      </c>
      <c r="P14" t="s">
        <v>185</v>
      </c>
      <c r="Q14" t="b">
        <v>0</v>
      </c>
      <c r="R14" t="s">
        <v>222</v>
      </c>
    </row>
    <row r="15" spans="1:18" x14ac:dyDescent="0.25">
      <c r="A15">
        <v>0</v>
      </c>
      <c r="B15">
        <v>24</v>
      </c>
      <c r="D15" t="s">
        <v>147</v>
      </c>
      <c r="E15" t="s">
        <v>182</v>
      </c>
      <c r="I15" t="s">
        <v>223</v>
      </c>
      <c r="J15" t="s">
        <v>224</v>
      </c>
      <c r="K15">
        <v>24</v>
      </c>
      <c r="L15">
        <v>45645.863229166665</v>
      </c>
      <c r="M15">
        <v>45645.863229166665</v>
      </c>
      <c r="N15">
        <v>7</v>
      </c>
      <c r="O15">
        <v>7</v>
      </c>
      <c r="P15" t="s">
        <v>185</v>
      </c>
      <c r="Q15" t="b">
        <v>0</v>
      </c>
      <c r="R15" t="s">
        <v>225</v>
      </c>
    </row>
    <row r="16" spans="1:18" x14ac:dyDescent="0.25">
      <c r="A16">
        <v>0</v>
      </c>
      <c r="B16">
        <v>25</v>
      </c>
      <c r="D16" t="s">
        <v>147</v>
      </c>
      <c r="E16" t="s">
        <v>182</v>
      </c>
      <c r="I16" t="s">
        <v>226</v>
      </c>
      <c r="J16" t="s">
        <v>227</v>
      </c>
      <c r="K16">
        <v>25</v>
      </c>
      <c r="L16">
        <v>45645.863229166665</v>
      </c>
      <c r="M16">
        <v>45645.863229166665</v>
      </c>
      <c r="N16">
        <v>7</v>
      </c>
      <c r="O16">
        <v>7</v>
      </c>
      <c r="P16" t="s">
        <v>185</v>
      </c>
      <c r="Q16" t="b">
        <v>0</v>
      </c>
      <c r="R16" t="s">
        <v>228</v>
      </c>
    </row>
    <row r="17" spans="1:18" x14ac:dyDescent="0.25">
      <c r="A17">
        <v>0</v>
      </c>
      <c r="B17">
        <v>26</v>
      </c>
      <c r="D17" t="s">
        <v>147</v>
      </c>
      <c r="E17" t="s">
        <v>182</v>
      </c>
      <c r="I17" t="s">
        <v>229</v>
      </c>
      <c r="J17" t="s">
        <v>230</v>
      </c>
      <c r="K17">
        <v>26</v>
      </c>
      <c r="L17">
        <v>45645.863229166665</v>
      </c>
      <c r="M17">
        <v>45645.863229166665</v>
      </c>
      <c r="N17">
        <v>7</v>
      </c>
      <c r="O17">
        <v>7</v>
      </c>
      <c r="P17" t="s">
        <v>185</v>
      </c>
      <c r="Q17" t="b">
        <v>0</v>
      </c>
      <c r="R17" t="s">
        <v>231</v>
      </c>
    </row>
    <row r="18" spans="1:18" x14ac:dyDescent="0.25">
      <c r="A18">
        <v>0</v>
      </c>
      <c r="B18">
        <v>27</v>
      </c>
      <c r="D18" t="s">
        <v>147</v>
      </c>
      <c r="E18" t="s">
        <v>182</v>
      </c>
      <c r="I18" t="s">
        <v>232</v>
      </c>
      <c r="J18" t="s">
        <v>233</v>
      </c>
      <c r="K18">
        <v>27</v>
      </c>
      <c r="L18">
        <v>45645.863240740742</v>
      </c>
      <c r="M18">
        <v>45645.863240740742</v>
      </c>
      <c r="N18">
        <v>7</v>
      </c>
      <c r="O18">
        <v>7</v>
      </c>
      <c r="P18" t="s">
        <v>185</v>
      </c>
      <c r="Q18" t="b">
        <v>0</v>
      </c>
      <c r="R18" t="s">
        <v>234</v>
      </c>
    </row>
    <row r="19" spans="1:18" x14ac:dyDescent="0.25">
      <c r="A19">
        <v>0</v>
      </c>
      <c r="B19">
        <v>28</v>
      </c>
      <c r="D19" t="s">
        <v>147</v>
      </c>
      <c r="E19" t="s">
        <v>182</v>
      </c>
      <c r="I19" t="s">
        <v>235</v>
      </c>
      <c r="J19" t="s">
        <v>236</v>
      </c>
      <c r="K19">
        <v>28</v>
      </c>
      <c r="L19">
        <v>45645.863240740742</v>
      </c>
      <c r="M19">
        <v>45645.863240740742</v>
      </c>
      <c r="N19">
        <v>7</v>
      </c>
      <c r="O19">
        <v>7</v>
      </c>
      <c r="P19" t="s">
        <v>185</v>
      </c>
      <c r="Q19" t="b">
        <v>0</v>
      </c>
      <c r="R19" t="s">
        <v>237</v>
      </c>
    </row>
    <row r="20" spans="1:18" x14ac:dyDescent="0.25">
      <c r="A20">
        <v>0</v>
      </c>
      <c r="B20">
        <v>29</v>
      </c>
      <c r="D20" t="s">
        <v>147</v>
      </c>
      <c r="E20" t="s">
        <v>182</v>
      </c>
      <c r="I20" t="s">
        <v>238</v>
      </c>
      <c r="J20" t="s">
        <v>239</v>
      </c>
      <c r="K20">
        <v>29</v>
      </c>
      <c r="L20">
        <v>45645.863240740742</v>
      </c>
      <c r="M20">
        <v>45645.863240740742</v>
      </c>
      <c r="N20">
        <v>7</v>
      </c>
      <c r="O20">
        <v>7</v>
      </c>
      <c r="P20" t="s">
        <v>185</v>
      </c>
      <c r="Q20" t="b">
        <v>0</v>
      </c>
      <c r="R20" t="s">
        <v>240</v>
      </c>
    </row>
    <row r="21" spans="1:18" x14ac:dyDescent="0.25">
      <c r="A21">
        <v>0</v>
      </c>
      <c r="B21">
        <v>30</v>
      </c>
      <c r="D21" t="s">
        <v>147</v>
      </c>
      <c r="E21" t="s">
        <v>182</v>
      </c>
      <c r="I21" t="s">
        <v>241</v>
      </c>
      <c r="J21" t="s">
        <v>242</v>
      </c>
      <c r="K21">
        <v>30</v>
      </c>
      <c r="L21">
        <v>45645.863240740742</v>
      </c>
      <c r="M21">
        <v>45645.863240740742</v>
      </c>
      <c r="N21">
        <v>7</v>
      </c>
      <c r="O21">
        <v>7</v>
      </c>
      <c r="P21" t="s">
        <v>185</v>
      </c>
      <c r="Q21" t="b">
        <v>0</v>
      </c>
      <c r="R21" t="s">
        <v>243</v>
      </c>
    </row>
    <row r="22" spans="1:18" x14ac:dyDescent="0.25">
      <c r="A22">
        <v>0</v>
      </c>
      <c r="B22">
        <v>31</v>
      </c>
      <c r="D22" t="s">
        <v>147</v>
      </c>
      <c r="E22" t="s">
        <v>182</v>
      </c>
      <c r="I22" t="s">
        <v>244</v>
      </c>
      <c r="J22" t="s">
        <v>245</v>
      </c>
      <c r="K22">
        <v>31</v>
      </c>
      <c r="L22">
        <v>45645.863240740742</v>
      </c>
      <c r="M22">
        <v>45645.863240740742</v>
      </c>
      <c r="N22">
        <v>7</v>
      </c>
      <c r="O22">
        <v>7</v>
      </c>
      <c r="P22" t="s">
        <v>185</v>
      </c>
      <c r="Q22" t="b">
        <v>0</v>
      </c>
      <c r="R22" t="s">
        <v>246</v>
      </c>
    </row>
    <row r="23" spans="1:18" x14ac:dyDescent="0.25">
      <c r="A23">
        <v>0</v>
      </c>
      <c r="B23">
        <v>32</v>
      </c>
      <c r="D23" t="s">
        <v>147</v>
      </c>
      <c r="E23" t="s">
        <v>182</v>
      </c>
      <c r="I23" t="s">
        <v>247</v>
      </c>
      <c r="J23" t="s">
        <v>248</v>
      </c>
      <c r="K23">
        <v>32</v>
      </c>
      <c r="L23">
        <v>45645.863240740742</v>
      </c>
      <c r="M23">
        <v>45645.863240740742</v>
      </c>
      <c r="N23">
        <v>7</v>
      </c>
      <c r="O23">
        <v>7</v>
      </c>
      <c r="P23" t="s">
        <v>185</v>
      </c>
      <c r="Q23" t="b">
        <v>0</v>
      </c>
      <c r="R23" t="s">
        <v>249</v>
      </c>
    </row>
    <row r="24" spans="1:18" x14ac:dyDescent="0.25">
      <c r="A24">
        <v>0</v>
      </c>
      <c r="B24">
        <v>33</v>
      </c>
      <c r="D24" t="s">
        <v>147</v>
      </c>
      <c r="E24" t="s">
        <v>182</v>
      </c>
      <c r="I24" t="s">
        <v>250</v>
      </c>
      <c r="J24" t="s">
        <v>251</v>
      </c>
      <c r="K24">
        <v>33</v>
      </c>
      <c r="L24">
        <v>45645.863240740742</v>
      </c>
      <c r="M24">
        <v>45645.863240740742</v>
      </c>
      <c r="N24">
        <v>7</v>
      </c>
      <c r="O24">
        <v>7</v>
      </c>
      <c r="P24" t="s">
        <v>185</v>
      </c>
      <c r="Q24" t="b">
        <v>0</v>
      </c>
      <c r="R24" t="s">
        <v>252</v>
      </c>
    </row>
    <row r="25" spans="1:18" x14ac:dyDescent="0.25">
      <c r="A25">
        <v>0</v>
      </c>
      <c r="B25">
        <v>34</v>
      </c>
      <c r="D25" t="s">
        <v>147</v>
      </c>
      <c r="E25" t="s">
        <v>182</v>
      </c>
      <c r="I25" t="s">
        <v>253</v>
      </c>
      <c r="J25" t="s">
        <v>254</v>
      </c>
      <c r="K25">
        <v>34</v>
      </c>
      <c r="L25">
        <v>45645.863240740742</v>
      </c>
      <c r="M25">
        <v>45645.863240740742</v>
      </c>
      <c r="N25">
        <v>7</v>
      </c>
      <c r="O25">
        <v>7</v>
      </c>
      <c r="P25" t="s">
        <v>185</v>
      </c>
      <c r="Q25" t="b">
        <v>0</v>
      </c>
      <c r="R25" t="s">
        <v>255</v>
      </c>
    </row>
    <row r="26" spans="1:18" x14ac:dyDescent="0.25">
      <c r="A26">
        <v>0</v>
      </c>
      <c r="B26">
        <v>35</v>
      </c>
      <c r="D26" t="s">
        <v>147</v>
      </c>
      <c r="E26" t="s">
        <v>182</v>
      </c>
      <c r="I26" t="s">
        <v>256</v>
      </c>
      <c r="J26" t="s">
        <v>257</v>
      </c>
      <c r="K26">
        <v>35</v>
      </c>
      <c r="L26">
        <v>45645.863240740742</v>
      </c>
      <c r="M26">
        <v>45645.863240740742</v>
      </c>
      <c r="N26">
        <v>7</v>
      </c>
      <c r="O26">
        <v>7</v>
      </c>
      <c r="P26" t="s">
        <v>185</v>
      </c>
      <c r="Q26" t="b">
        <v>0</v>
      </c>
      <c r="R26" t="s">
        <v>258</v>
      </c>
    </row>
    <row r="27" spans="1:18" x14ac:dyDescent="0.25">
      <c r="A27">
        <v>0</v>
      </c>
      <c r="B27">
        <v>36</v>
      </c>
      <c r="D27" t="s">
        <v>147</v>
      </c>
      <c r="E27" t="s">
        <v>182</v>
      </c>
      <c r="I27" t="s">
        <v>259</v>
      </c>
      <c r="J27" t="s">
        <v>260</v>
      </c>
      <c r="K27">
        <v>36</v>
      </c>
      <c r="L27">
        <v>45645.863240740742</v>
      </c>
      <c r="M27">
        <v>45645.863240740742</v>
      </c>
      <c r="N27">
        <v>7</v>
      </c>
      <c r="O27">
        <v>7</v>
      </c>
      <c r="P27" t="s">
        <v>185</v>
      </c>
      <c r="Q27" t="b">
        <v>0</v>
      </c>
      <c r="R27" t="s">
        <v>261</v>
      </c>
    </row>
    <row r="28" spans="1:18" x14ac:dyDescent="0.25">
      <c r="A28">
        <v>0</v>
      </c>
      <c r="B28">
        <v>37</v>
      </c>
      <c r="D28" t="s">
        <v>147</v>
      </c>
      <c r="E28" t="s">
        <v>182</v>
      </c>
      <c r="I28" t="s">
        <v>262</v>
      </c>
      <c r="J28" t="s">
        <v>263</v>
      </c>
      <c r="K28">
        <v>37</v>
      </c>
      <c r="L28">
        <v>45645.863240740742</v>
      </c>
      <c r="M28">
        <v>45645.863240740742</v>
      </c>
      <c r="N28">
        <v>7</v>
      </c>
      <c r="O28">
        <v>7</v>
      </c>
      <c r="P28" t="s">
        <v>185</v>
      </c>
      <c r="Q28" t="b">
        <v>0</v>
      </c>
      <c r="R28" t="s">
        <v>264</v>
      </c>
    </row>
    <row r="29" spans="1:18" x14ac:dyDescent="0.25">
      <c r="A29">
        <v>0</v>
      </c>
      <c r="B29">
        <v>38</v>
      </c>
      <c r="D29" t="s">
        <v>147</v>
      </c>
      <c r="E29" t="s">
        <v>182</v>
      </c>
      <c r="I29" t="s">
        <v>265</v>
      </c>
      <c r="J29" t="s">
        <v>266</v>
      </c>
      <c r="K29">
        <v>38</v>
      </c>
      <c r="L29">
        <v>45645.863240740742</v>
      </c>
      <c r="M29">
        <v>45645.863240740742</v>
      </c>
      <c r="N29">
        <v>7</v>
      </c>
      <c r="O29">
        <v>7</v>
      </c>
      <c r="P29" t="s">
        <v>185</v>
      </c>
      <c r="Q29" t="b">
        <v>0</v>
      </c>
      <c r="R29" t="s">
        <v>267</v>
      </c>
    </row>
    <row r="30" spans="1:18" x14ac:dyDescent="0.25">
      <c r="A30">
        <v>0</v>
      </c>
      <c r="B30">
        <v>39</v>
      </c>
      <c r="D30" t="s">
        <v>147</v>
      </c>
      <c r="E30" t="s">
        <v>182</v>
      </c>
      <c r="I30" t="s">
        <v>268</v>
      </c>
      <c r="J30" t="s">
        <v>269</v>
      </c>
      <c r="K30">
        <v>39</v>
      </c>
      <c r="L30">
        <v>45645.863240740742</v>
      </c>
      <c r="M30">
        <v>45645.863240740742</v>
      </c>
      <c r="N30">
        <v>7</v>
      </c>
      <c r="O30">
        <v>7</v>
      </c>
      <c r="P30" t="s">
        <v>185</v>
      </c>
      <c r="Q30" t="b">
        <v>0</v>
      </c>
      <c r="R30" t="s">
        <v>270</v>
      </c>
    </row>
    <row r="31" spans="1:18" x14ac:dyDescent="0.25">
      <c r="A31">
        <v>0</v>
      </c>
      <c r="B31">
        <v>40</v>
      </c>
      <c r="D31" t="s">
        <v>147</v>
      </c>
      <c r="E31" t="s">
        <v>182</v>
      </c>
      <c r="I31" t="s">
        <v>271</v>
      </c>
      <c r="J31" t="s">
        <v>272</v>
      </c>
      <c r="K31">
        <v>40</v>
      </c>
      <c r="L31">
        <v>45645.863240740742</v>
      </c>
      <c r="M31">
        <v>45645.863240740742</v>
      </c>
      <c r="N31">
        <v>7</v>
      </c>
      <c r="O31">
        <v>7</v>
      </c>
      <c r="P31" t="s">
        <v>185</v>
      </c>
      <c r="Q31" t="b">
        <v>0</v>
      </c>
      <c r="R31" t="s">
        <v>273</v>
      </c>
    </row>
    <row r="32" spans="1:18" x14ac:dyDescent="0.25">
      <c r="A32">
        <v>0</v>
      </c>
      <c r="B32">
        <v>41</v>
      </c>
      <c r="D32" t="s">
        <v>147</v>
      </c>
      <c r="E32" t="s">
        <v>182</v>
      </c>
      <c r="I32" t="s">
        <v>274</v>
      </c>
      <c r="J32" t="s">
        <v>275</v>
      </c>
      <c r="K32">
        <v>41</v>
      </c>
      <c r="L32">
        <v>45645.863240740742</v>
      </c>
      <c r="M32">
        <v>45645.863240740742</v>
      </c>
      <c r="N32">
        <v>7</v>
      </c>
      <c r="O32">
        <v>7</v>
      </c>
      <c r="P32" t="s">
        <v>185</v>
      </c>
      <c r="Q32" t="b">
        <v>0</v>
      </c>
      <c r="R32" t="s">
        <v>276</v>
      </c>
    </row>
    <row r="33" spans="1:18" x14ac:dyDescent="0.25">
      <c r="A33">
        <v>0</v>
      </c>
      <c r="B33">
        <v>42</v>
      </c>
      <c r="D33" t="s">
        <v>147</v>
      </c>
      <c r="E33" t="s">
        <v>182</v>
      </c>
      <c r="I33" t="s">
        <v>277</v>
      </c>
      <c r="J33" t="s">
        <v>278</v>
      </c>
      <c r="K33">
        <v>42</v>
      </c>
      <c r="L33">
        <v>45645.863240740742</v>
      </c>
      <c r="M33">
        <v>45645.863240740742</v>
      </c>
      <c r="N33">
        <v>7</v>
      </c>
      <c r="O33">
        <v>7</v>
      </c>
      <c r="P33" t="s">
        <v>185</v>
      </c>
      <c r="Q33" t="b">
        <v>0</v>
      </c>
      <c r="R33" t="s">
        <v>279</v>
      </c>
    </row>
    <row r="34" spans="1:18" x14ac:dyDescent="0.25">
      <c r="A34">
        <v>0</v>
      </c>
      <c r="B34">
        <v>43</v>
      </c>
      <c r="D34" t="s">
        <v>147</v>
      </c>
      <c r="E34" t="s">
        <v>182</v>
      </c>
      <c r="I34" t="s">
        <v>280</v>
      </c>
      <c r="J34" t="s">
        <v>281</v>
      </c>
      <c r="K34">
        <v>43</v>
      </c>
      <c r="L34">
        <v>45645.863240740742</v>
      </c>
      <c r="M34">
        <v>45645.863240740742</v>
      </c>
      <c r="N34">
        <v>7</v>
      </c>
      <c r="O34">
        <v>7</v>
      </c>
      <c r="P34" t="s">
        <v>185</v>
      </c>
      <c r="Q34" t="b">
        <v>0</v>
      </c>
      <c r="R34" t="s">
        <v>282</v>
      </c>
    </row>
    <row r="35" spans="1:18" x14ac:dyDescent="0.25">
      <c r="A35">
        <v>0</v>
      </c>
      <c r="B35">
        <v>44</v>
      </c>
      <c r="D35" t="s">
        <v>147</v>
      </c>
      <c r="E35" t="s">
        <v>182</v>
      </c>
      <c r="I35" t="s">
        <v>283</v>
      </c>
      <c r="J35" t="s">
        <v>284</v>
      </c>
      <c r="K35">
        <v>44</v>
      </c>
      <c r="L35">
        <v>45645.863240740742</v>
      </c>
      <c r="M35">
        <v>45645.863240740742</v>
      </c>
      <c r="N35">
        <v>7</v>
      </c>
      <c r="O35">
        <v>7</v>
      </c>
      <c r="P35" t="s">
        <v>185</v>
      </c>
      <c r="Q35" t="b">
        <v>0</v>
      </c>
      <c r="R35" t="s">
        <v>285</v>
      </c>
    </row>
    <row r="36" spans="1:18" x14ac:dyDescent="0.25">
      <c r="A36">
        <v>0</v>
      </c>
      <c r="B36">
        <v>45</v>
      </c>
      <c r="D36" t="s">
        <v>147</v>
      </c>
      <c r="E36" t="s">
        <v>182</v>
      </c>
      <c r="I36" t="s">
        <v>286</v>
      </c>
      <c r="J36" t="s">
        <v>287</v>
      </c>
      <c r="K36">
        <v>45</v>
      </c>
      <c r="L36">
        <v>45645.863240740742</v>
      </c>
      <c r="M36">
        <v>45645.863240740742</v>
      </c>
      <c r="N36">
        <v>7</v>
      </c>
      <c r="O36">
        <v>7</v>
      </c>
      <c r="P36" t="s">
        <v>185</v>
      </c>
      <c r="Q36" t="b">
        <v>0</v>
      </c>
      <c r="R36" t="s">
        <v>288</v>
      </c>
    </row>
    <row r="37" spans="1:18" x14ac:dyDescent="0.25">
      <c r="A37">
        <v>0</v>
      </c>
      <c r="B37">
        <v>46</v>
      </c>
      <c r="D37" t="s">
        <v>147</v>
      </c>
      <c r="E37" t="s">
        <v>182</v>
      </c>
      <c r="I37" t="s">
        <v>289</v>
      </c>
      <c r="J37" t="s">
        <v>290</v>
      </c>
      <c r="K37">
        <v>46</v>
      </c>
      <c r="L37">
        <v>45645.863240740742</v>
      </c>
      <c r="M37">
        <v>45645.863240740742</v>
      </c>
      <c r="N37">
        <v>7</v>
      </c>
      <c r="O37">
        <v>7</v>
      </c>
      <c r="P37" t="s">
        <v>185</v>
      </c>
      <c r="Q37" t="b">
        <v>0</v>
      </c>
      <c r="R37" t="s">
        <v>291</v>
      </c>
    </row>
    <row r="38" spans="1:18" x14ac:dyDescent="0.25">
      <c r="A38">
        <v>0</v>
      </c>
      <c r="B38">
        <v>47</v>
      </c>
      <c r="D38" t="s">
        <v>147</v>
      </c>
      <c r="E38" t="s">
        <v>182</v>
      </c>
      <c r="I38" t="s">
        <v>292</v>
      </c>
      <c r="J38" t="s">
        <v>293</v>
      </c>
      <c r="K38">
        <v>47</v>
      </c>
      <c r="L38">
        <v>45645.863240740742</v>
      </c>
      <c r="M38">
        <v>45645.863240740742</v>
      </c>
      <c r="N38">
        <v>7</v>
      </c>
      <c r="O38">
        <v>7</v>
      </c>
      <c r="P38" t="s">
        <v>185</v>
      </c>
      <c r="Q38" t="b">
        <v>0</v>
      </c>
      <c r="R38" t="s">
        <v>294</v>
      </c>
    </row>
    <row r="39" spans="1:18" x14ac:dyDescent="0.25">
      <c r="A39">
        <v>0</v>
      </c>
      <c r="B39">
        <v>48</v>
      </c>
      <c r="D39" t="s">
        <v>147</v>
      </c>
      <c r="E39" t="s">
        <v>182</v>
      </c>
      <c r="I39" t="s">
        <v>295</v>
      </c>
      <c r="J39" t="s">
        <v>296</v>
      </c>
      <c r="K39">
        <v>48</v>
      </c>
      <c r="L39">
        <v>45645.863240740742</v>
      </c>
      <c r="M39">
        <v>45645.863240740742</v>
      </c>
      <c r="N39">
        <v>7</v>
      </c>
      <c r="O39">
        <v>7</v>
      </c>
      <c r="P39" t="s">
        <v>185</v>
      </c>
      <c r="Q39" t="b">
        <v>0</v>
      </c>
      <c r="R39" t="s">
        <v>297</v>
      </c>
    </row>
    <row r="40" spans="1:18" x14ac:dyDescent="0.25">
      <c r="A40">
        <v>0</v>
      </c>
      <c r="B40">
        <v>49</v>
      </c>
      <c r="D40" t="s">
        <v>147</v>
      </c>
      <c r="E40" t="s">
        <v>182</v>
      </c>
      <c r="I40" t="s">
        <v>298</v>
      </c>
      <c r="J40" t="s">
        <v>299</v>
      </c>
      <c r="K40">
        <v>49</v>
      </c>
      <c r="L40">
        <v>45645.863240740742</v>
      </c>
      <c r="M40">
        <v>45645.863240740742</v>
      </c>
      <c r="N40">
        <v>7</v>
      </c>
      <c r="O40">
        <v>7</v>
      </c>
      <c r="P40" t="s">
        <v>185</v>
      </c>
      <c r="Q40" t="b">
        <v>0</v>
      </c>
      <c r="R40" t="s">
        <v>300</v>
      </c>
    </row>
    <row r="41" spans="1:18" x14ac:dyDescent="0.25">
      <c r="A41">
        <v>0</v>
      </c>
      <c r="B41">
        <v>50</v>
      </c>
      <c r="D41" t="s">
        <v>147</v>
      </c>
      <c r="E41" t="s">
        <v>182</v>
      </c>
      <c r="I41" t="s">
        <v>301</v>
      </c>
      <c r="J41" t="s">
        <v>302</v>
      </c>
      <c r="K41">
        <v>50</v>
      </c>
      <c r="L41">
        <v>45645.863240740742</v>
      </c>
      <c r="M41">
        <v>45645.863240740742</v>
      </c>
      <c r="N41">
        <v>7</v>
      </c>
      <c r="O41">
        <v>7</v>
      </c>
      <c r="P41" t="s">
        <v>185</v>
      </c>
      <c r="Q41" t="b">
        <v>0</v>
      </c>
      <c r="R41" t="s">
        <v>303</v>
      </c>
    </row>
    <row r="42" spans="1:18" x14ac:dyDescent="0.25">
      <c r="A42">
        <v>0</v>
      </c>
      <c r="B42">
        <v>51</v>
      </c>
      <c r="D42" t="s">
        <v>147</v>
      </c>
      <c r="E42" t="s">
        <v>182</v>
      </c>
      <c r="I42" t="s">
        <v>304</v>
      </c>
      <c r="J42" t="s">
        <v>305</v>
      </c>
      <c r="K42">
        <v>51</v>
      </c>
      <c r="L42">
        <v>45645.863240740742</v>
      </c>
      <c r="M42">
        <v>45645.863240740742</v>
      </c>
      <c r="N42">
        <v>7</v>
      </c>
      <c r="O42">
        <v>7</v>
      </c>
      <c r="P42" t="s">
        <v>185</v>
      </c>
      <c r="Q42" t="b">
        <v>0</v>
      </c>
      <c r="R42" t="s">
        <v>306</v>
      </c>
    </row>
    <row r="43" spans="1:18" x14ac:dyDescent="0.25">
      <c r="A43">
        <v>0</v>
      </c>
      <c r="B43">
        <v>52</v>
      </c>
      <c r="D43" t="s">
        <v>147</v>
      </c>
      <c r="E43" t="s">
        <v>182</v>
      </c>
      <c r="I43" t="s">
        <v>307</v>
      </c>
      <c r="J43" t="s">
        <v>308</v>
      </c>
      <c r="K43">
        <v>52</v>
      </c>
      <c r="L43">
        <v>45645.863240740742</v>
      </c>
      <c r="M43">
        <v>45645.863240740742</v>
      </c>
      <c r="N43">
        <v>7</v>
      </c>
      <c r="O43">
        <v>7</v>
      </c>
      <c r="P43" t="s">
        <v>185</v>
      </c>
      <c r="Q43" t="b">
        <v>0</v>
      </c>
      <c r="R43" t="s">
        <v>309</v>
      </c>
    </row>
    <row r="44" spans="1:18" x14ac:dyDescent="0.25">
      <c r="A44">
        <v>0</v>
      </c>
      <c r="B44">
        <v>53</v>
      </c>
      <c r="D44" t="s">
        <v>147</v>
      </c>
      <c r="E44" t="s">
        <v>182</v>
      </c>
      <c r="I44" t="s">
        <v>310</v>
      </c>
      <c r="J44" t="s">
        <v>311</v>
      </c>
      <c r="K44">
        <v>53</v>
      </c>
      <c r="L44">
        <v>45645.863240740742</v>
      </c>
      <c r="M44">
        <v>45645.863240740742</v>
      </c>
      <c r="N44">
        <v>7</v>
      </c>
      <c r="O44">
        <v>7</v>
      </c>
      <c r="P44" t="s">
        <v>185</v>
      </c>
      <c r="Q44" t="b">
        <v>0</v>
      </c>
      <c r="R44" t="s">
        <v>312</v>
      </c>
    </row>
    <row r="45" spans="1:18" x14ac:dyDescent="0.25">
      <c r="A45">
        <v>0</v>
      </c>
      <c r="B45">
        <v>54</v>
      </c>
      <c r="D45" t="s">
        <v>147</v>
      </c>
      <c r="E45" t="s">
        <v>182</v>
      </c>
      <c r="I45" t="s">
        <v>313</v>
      </c>
      <c r="J45" t="s">
        <v>314</v>
      </c>
      <c r="K45">
        <v>54</v>
      </c>
      <c r="L45">
        <v>45645.863240740742</v>
      </c>
      <c r="M45">
        <v>45645.863240740742</v>
      </c>
      <c r="N45">
        <v>7</v>
      </c>
      <c r="O45">
        <v>7</v>
      </c>
      <c r="P45" t="s">
        <v>185</v>
      </c>
      <c r="Q45" t="b">
        <v>0</v>
      </c>
      <c r="R45" t="s">
        <v>315</v>
      </c>
    </row>
    <row r="46" spans="1:18" x14ac:dyDescent="0.25">
      <c r="A46">
        <v>0</v>
      </c>
      <c r="B46">
        <v>55</v>
      </c>
      <c r="D46" t="s">
        <v>147</v>
      </c>
      <c r="E46" t="s">
        <v>182</v>
      </c>
      <c r="I46" t="s">
        <v>316</v>
      </c>
      <c r="J46" t="s">
        <v>317</v>
      </c>
      <c r="K46">
        <v>55</v>
      </c>
      <c r="L46">
        <v>45645.863240740742</v>
      </c>
      <c r="M46">
        <v>45645.863240740742</v>
      </c>
      <c r="N46">
        <v>7</v>
      </c>
      <c r="O46">
        <v>7</v>
      </c>
      <c r="P46" t="s">
        <v>185</v>
      </c>
      <c r="Q46" t="b">
        <v>0</v>
      </c>
      <c r="R46" t="s">
        <v>318</v>
      </c>
    </row>
    <row r="47" spans="1:18" x14ac:dyDescent="0.25">
      <c r="A47">
        <v>0</v>
      </c>
      <c r="B47">
        <v>56</v>
      </c>
      <c r="D47" t="s">
        <v>147</v>
      </c>
      <c r="E47" t="s">
        <v>182</v>
      </c>
      <c r="I47" t="s">
        <v>319</v>
      </c>
      <c r="J47" t="s">
        <v>320</v>
      </c>
      <c r="K47">
        <v>56</v>
      </c>
      <c r="L47">
        <v>45645.863240740742</v>
      </c>
      <c r="M47">
        <v>45645.863240740742</v>
      </c>
      <c r="N47">
        <v>7</v>
      </c>
      <c r="O47">
        <v>7</v>
      </c>
      <c r="P47" t="s">
        <v>185</v>
      </c>
      <c r="Q47" t="b">
        <v>0</v>
      </c>
      <c r="R47" t="s">
        <v>321</v>
      </c>
    </row>
    <row r="48" spans="1:18" x14ac:dyDescent="0.25">
      <c r="A48">
        <v>0</v>
      </c>
      <c r="B48">
        <v>57</v>
      </c>
      <c r="D48" t="s">
        <v>147</v>
      </c>
      <c r="E48" t="s">
        <v>182</v>
      </c>
      <c r="I48" t="s">
        <v>322</v>
      </c>
      <c r="J48" t="s">
        <v>323</v>
      </c>
      <c r="K48">
        <v>57</v>
      </c>
      <c r="L48">
        <v>45645.863240740742</v>
      </c>
      <c r="M48">
        <v>45645.863240740742</v>
      </c>
      <c r="N48">
        <v>7</v>
      </c>
      <c r="O48">
        <v>7</v>
      </c>
      <c r="P48" t="s">
        <v>185</v>
      </c>
      <c r="Q48" t="b">
        <v>0</v>
      </c>
      <c r="R48" t="s">
        <v>324</v>
      </c>
    </row>
    <row r="49" spans="1:18" x14ac:dyDescent="0.25">
      <c r="A49">
        <v>0</v>
      </c>
      <c r="B49">
        <v>58</v>
      </c>
      <c r="D49" t="s">
        <v>147</v>
      </c>
      <c r="E49" t="s">
        <v>182</v>
      </c>
      <c r="I49" t="s">
        <v>325</v>
      </c>
      <c r="J49" t="s">
        <v>326</v>
      </c>
      <c r="K49">
        <v>58</v>
      </c>
      <c r="L49">
        <v>45645.863240740742</v>
      </c>
      <c r="M49">
        <v>45645.863240740742</v>
      </c>
      <c r="N49">
        <v>7</v>
      </c>
      <c r="O49">
        <v>7</v>
      </c>
      <c r="P49" t="s">
        <v>185</v>
      </c>
      <c r="Q49" t="b">
        <v>0</v>
      </c>
      <c r="R49" t="s">
        <v>327</v>
      </c>
    </row>
    <row r="50" spans="1:18" x14ac:dyDescent="0.25">
      <c r="A50">
        <v>0</v>
      </c>
      <c r="B50">
        <v>59</v>
      </c>
      <c r="D50" t="s">
        <v>147</v>
      </c>
      <c r="E50" t="s">
        <v>182</v>
      </c>
      <c r="I50" t="s">
        <v>328</v>
      </c>
      <c r="J50" t="s">
        <v>329</v>
      </c>
      <c r="K50">
        <v>59</v>
      </c>
      <c r="L50">
        <v>45645.863252314812</v>
      </c>
      <c r="M50">
        <v>45645.863252314812</v>
      </c>
      <c r="N50">
        <v>7</v>
      </c>
      <c r="O50">
        <v>7</v>
      </c>
      <c r="P50" t="s">
        <v>185</v>
      </c>
      <c r="Q50" t="b">
        <v>0</v>
      </c>
      <c r="R50" t="s">
        <v>330</v>
      </c>
    </row>
    <row r="51" spans="1:18" x14ac:dyDescent="0.25">
      <c r="A51">
        <v>0</v>
      </c>
      <c r="B51">
        <v>60</v>
      </c>
      <c r="D51" t="s">
        <v>147</v>
      </c>
      <c r="E51" t="s">
        <v>182</v>
      </c>
      <c r="I51" t="s">
        <v>331</v>
      </c>
      <c r="J51" t="s">
        <v>332</v>
      </c>
      <c r="K51">
        <v>60</v>
      </c>
      <c r="L51">
        <v>45645.863252314812</v>
      </c>
      <c r="M51">
        <v>45645.863252314812</v>
      </c>
      <c r="N51">
        <v>7</v>
      </c>
      <c r="O51">
        <v>7</v>
      </c>
      <c r="P51" t="s">
        <v>185</v>
      </c>
      <c r="Q51" t="b">
        <v>0</v>
      </c>
      <c r="R51" t="s">
        <v>333</v>
      </c>
    </row>
    <row r="52" spans="1:18" x14ac:dyDescent="0.25">
      <c r="A52">
        <v>0</v>
      </c>
      <c r="B52">
        <v>61</v>
      </c>
      <c r="D52" t="s">
        <v>147</v>
      </c>
      <c r="E52" t="s">
        <v>182</v>
      </c>
      <c r="I52" t="s">
        <v>334</v>
      </c>
      <c r="J52" t="s">
        <v>335</v>
      </c>
      <c r="K52">
        <v>61</v>
      </c>
      <c r="L52">
        <v>45645.863252314812</v>
      </c>
      <c r="M52">
        <v>45645.863252314812</v>
      </c>
      <c r="N52">
        <v>7</v>
      </c>
      <c r="O52">
        <v>7</v>
      </c>
      <c r="P52" t="s">
        <v>185</v>
      </c>
      <c r="Q52" t="b">
        <v>0</v>
      </c>
      <c r="R52" t="s">
        <v>336</v>
      </c>
    </row>
    <row r="53" spans="1:18" x14ac:dyDescent="0.25">
      <c r="A53">
        <v>0</v>
      </c>
      <c r="B53">
        <v>62</v>
      </c>
      <c r="D53" t="s">
        <v>147</v>
      </c>
      <c r="E53" t="s">
        <v>182</v>
      </c>
      <c r="I53" t="s">
        <v>337</v>
      </c>
      <c r="J53" t="s">
        <v>338</v>
      </c>
      <c r="K53">
        <v>62</v>
      </c>
      <c r="L53">
        <v>45645.863252314812</v>
      </c>
      <c r="M53">
        <v>45645.863252314812</v>
      </c>
      <c r="N53">
        <v>7</v>
      </c>
      <c r="O53">
        <v>7</v>
      </c>
      <c r="P53" t="s">
        <v>185</v>
      </c>
      <c r="Q53" t="b">
        <v>0</v>
      </c>
      <c r="R53" t="s">
        <v>339</v>
      </c>
    </row>
    <row r="54" spans="1:18" x14ac:dyDescent="0.25">
      <c r="A54">
        <v>0</v>
      </c>
      <c r="B54">
        <v>63</v>
      </c>
      <c r="D54" t="s">
        <v>147</v>
      </c>
      <c r="E54" t="s">
        <v>182</v>
      </c>
      <c r="I54" t="s">
        <v>340</v>
      </c>
      <c r="J54" t="s">
        <v>341</v>
      </c>
      <c r="K54">
        <v>63</v>
      </c>
      <c r="L54">
        <v>45645.863252314812</v>
      </c>
      <c r="M54">
        <v>45645.863252314812</v>
      </c>
      <c r="N54">
        <v>7</v>
      </c>
      <c r="O54">
        <v>7</v>
      </c>
      <c r="P54" t="s">
        <v>185</v>
      </c>
      <c r="Q54" t="b">
        <v>0</v>
      </c>
      <c r="R54" t="s">
        <v>342</v>
      </c>
    </row>
    <row r="55" spans="1:18" x14ac:dyDescent="0.25">
      <c r="A55">
        <v>0</v>
      </c>
      <c r="B55">
        <v>64</v>
      </c>
      <c r="D55" t="s">
        <v>147</v>
      </c>
      <c r="E55" t="s">
        <v>182</v>
      </c>
      <c r="I55" t="s">
        <v>343</v>
      </c>
      <c r="J55" t="s">
        <v>344</v>
      </c>
      <c r="K55">
        <v>64</v>
      </c>
      <c r="L55">
        <v>45645.863252314812</v>
      </c>
      <c r="M55">
        <v>45645.863252314812</v>
      </c>
      <c r="N55">
        <v>7</v>
      </c>
      <c r="O55">
        <v>7</v>
      </c>
      <c r="P55" t="s">
        <v>185</v>
      </c>
      <c r="Q55" t="b">
        <v>0</v>
      </c>
      <c r="R55" t="s">
        <v>345</v>
      </c>
    </row>
    <row r="56" spans="1:18" x14ac:dyDescent="0.25">
      <c r="A56">
        <v>0</v>
      </c>
      <c r="B56">
        <v>65</v>
      </c>
      <c r="D56" t="s">
        <v>147</v>
      </c>
      <c r="E56" t="s">
        <v>182</v>
      </c>
      <c r="I56" t="s">
        <v>346</v>
      </c>
      <c r="J56" t="s">
        <v>347</v>
      </c>
      <c r="K56">
        <v>65</v>
      </c>
      <c r="L56">
        <v>45645.863252314812</v>
      </c>
      <c r="M56">
        <v>45645.863252314812</v>
      </c>
      <c r="N56">
        <v>7</v>
      </c>
      <c r="O56">
        <v>7</v>
      </c>
      <c r="P56" t="s">
        <v>185</v>
      </c>
      <c r="Q56" t="b">
        <v>0</v>
      </c>
      <c r="R56" t="s">
        <v>348</v>
      </c>
    </row>
    <row r="57" spans="1:18" x14ac:dyDescent="0.25">
      <c r="A57">
        <v>0</v>
      </c>
      <c r="B57">
        <v>66</v>
      </c>
      <c r="D57" t="s">
        <v>147</v>
      </c>
      <c r="E57" t="s">
        <v>182</v>
      </c>
      <c r="I57" t="s">
        <v>349</v>
      </c>
      <c r="J57" t="s">
        <v>350</v>
      </c>
      <c r="K57">
        <v>66</v>
      </c>
      <c r="L57">
        <v>45645.863252314812</v>
      </c>
      <c r="M57">
        <v>45645.863252314812</v>
      </c>
      <c r="N57">
        <v>7</v>
      </c>
      <c r="O57">
        <v>7</v>
      </c>
      <c r="P57" t="s">
        <v>185</v>
      </c>
      <c r="Q57" t="b">
        <v>0</v>
      </c>
      <c r="R57" t="s">
        <v>351</v>
      </c>
    </row>
    <row r="58" spans="1:18" x14ac:dyDescent="0.25">
      <c r="A58">
        <v>0</v>
      </c>
      <c r="B58">
        <v>67</v>
      </c>
      <c r="D58" t="s">
        <v>147</v>
      </c>
      <c r="E58" t="s">
        <v>182</v>
      </c>
      <c r="I58" t="s">
        <v>352</v>
      </c>
      <c r="J58" t="s">
        <v>353</v>
      </c>
      <c r="K58">
        <v>67</v>
      </c>
      <c r="L58">
        <v>45645.863252314812</v>
      </c>
      <c r="M58">
        <v>45645.863252314812</v>
      </c>
      <c r="N58">
        <v>7</v>
      </c>
      <c r="O58">
        <v>7</v>
      </c>
      <c r="P58" t="s">
        <v>185</v>
      </c>
      <c r="Q58" t="b">
        <v>0</v>
      </c>
      <c r="R58" t="s">
        <v>354</v>
      </c>
    </row>
    <row r="59" spans="1:18" x14ac:dyDescent="0.25">
      <c r="A59">
        <v>0</v>
      </c>
      <c r="B59">
        <v>68</v>
      </c>
      <c r="D59" t="s">
        <v>147</v>
      </c>
      <c r="E59" t="s">
        <v>182</v>
      </c>
      <c r="I59" t="s">
        <v>355</v>
      </c>
      <c r="J59" t="s">
        <v>356</v>
      </c>
      <c r="K59">
        <v>68</v>
      </c>
      <c r="L59">
        <v>45645.863252314812</v>
      </c>
      <c r="M59">
        <v>45645.863252314812</v>
      </c>
      <c r="N59">
        <v>7</v>
      </c>
      <c r="O59">
        <v>7</v>
      </c>
      <c r="P59" t="s">
        <v>185</v>
      </c>
      <c r="Q59" t="b">
        <v>0</v>
      </c>
      <c r="R59" t="s">
        <v>357</v>
      </c>
    </row>
    <row r="60" spans="1:18" x14ac:dyDescent="0.25">
      <c r="A60">
        <v>0</v>
      </c>
      <c r="B60">
        <v>69</v>
      </c>
      <c r="D60" t="s">
        <v>147</v>
      </c>
      <c r="E60" t="s">
        <v>182</v>
      </c>
      <c r="I60" t="s">
        <v>358</v>
      </c>
      <c r="J60" t="s">
        <v>359</v>
      </c>
      <c r="K60">
        <v>69</v>
      </c>
      <c r="L60">
        <v>45645.863252314812</v>
      </c>
      <c r="M60">
        <v>45645.863252314812</v>
      </c>
      <c r="N60">
        <v>7</v>
      </c>
      <c r="O60">
        <v>7</v>
      </c>
      <c r="P60" t="s">
        <v>185</v>
      </c>
      <c r="Q60" t="b">
        <v>0</v>
      </c>
      <c r="R60" t="s">
        <v>360</v>
      </c>
    </row>
    <row r="61" spans="1:18" x14ac:dyDescent="0.25">
      <c r="A61">
        <v>0</v>
      </c>
      <c r="B61">
        <v>70</v>
      </c>
      <c r="D61" t="s">
        <v>147</v>
      </c>
      <c r="E61" t="s">
        <v>182</v>
      </c>
      <c r="I61" t="s">
        <v>361</v>
      </c>
      <c r="J61" t="s">
        <v>362</v>
      </c>
      <c r="K61">
        <v>70</v>
      </c>
      <c r="L61">
        <v>45645.863252314812</v>
      </c>
      <c r="M61">
        <v>45645.863252314812</v>
      </c>
      <c r="N61">
        <v>7</v>
      </c>
      <c r="O61">
        <v>7</v>
      </c>
      <c r="P61" t="s">
        <v>185</v>
      </c>
      <c r="Q61" t="b">
        <v>0</v>
      </c>
      <c r="R61" t="s">
        <v>363</v>
      </c>
    </row>
    <row r="62" spans="1:18" x14ac:dyDescent="0.25">
      <c r="A62">
        <v>0</v>
      </c>
      <c r="B62">
        <v>71</v>
      </c>
      <c r="D62" t="s">
        <v>147</v>
      </c>
      <c r="E62" t="s">
        <v>182</v>
      </c>
      <c r="I62" t="s">
        <v>364</v>
      </c>
      <c r="J62" t="s">
        <v>365</v>
      </c>
      <c r="K62">
        <v>71</v>
      </c>
      <c r="L62">
        <v>45645.863252314812</v>
      </c>
      <c r="M62">
        <v>45645.863252314812</v>
      </c>
      <c r="N62">
        <v>7</v>
      </c>
      <c r="O62">
        <v>7</v>
      </c>
      <c r="P62" t="s">
        <v>185</v>
      </c>
      <c r="Q62" t="b">
        <v>0</v>
      </c>
      <c r="R62" t="s">
        <v>366</v>
      </c>
    </row>
    <row r="63" spans="1:18" x14ac:dyDescent="0.25">
      <c r="A63">
        <v>0</v>
      </c>
      <c r="B63">
        <v>72</v>
      </c>
      <c r="D63" t="s">
        <v>147</v>
      </c>
      <c r="E63" t="s">
        <v>182</v>
      </c>
      <c r="I63" t="s">
        <v>367</v>
      </c>
      <c r="J63" t="s">
        <v>368</v>
      </c>
      <c r="K63">
        <v>72</v>
      </c>
      <c r="L63">
        <v>45645.863252314812</v>
      </c>
      <c r="M63">
        <v>45645.863252314812</v>
      </c>
      <c r="N63">
        <v>7</v>
      </c>
      <c r="O63">
        <v>7</v>
      </c>
      <c r="P63" t="s">
        <v>185</v>
      </c>
      <c r="Q63" t="b">
        <v>0</v>
      </c>
      <c r="R63" t="s">
        <v>369</v>
      </c>
    </row>
    <row r="64" spans="1:18" x14ac:dyDescent="0.25">
      <c r="A64">
        <v>0</v>
      </c>
      <c r="B64">
        <v>73</v>
      </c>
      <c r="D64" t="s">
        <v>147</v>
      </c>
      <c r="E64" t="s">
        <v>182</v>
      </c>
      <c r="I64" t="s">
        <v>370</v>
      </c>
      <c r="J64" t="s">
        <v>371</v>
      </c>
      <c r="K64">
        <v>73</v>
      </c>
      <c r="L64">
        <v>45645.863252314812</v>
      </c>
      <c r="M64">
        <v>45645.863252314812</v>
      </c>
      <c r="N64">
        <v>7</v>
      </c>
      <c r="O64">
        <v>7</v>
      </c>
      <c r="P64" t="s">
        <v>185</v>
      </c>
      <c r="Q64" t="b">
        <v>0</v>
      </c>
      <c r="R64" t="s">
        <v>372</v>
      </c>
    </row>
    <row r="65" spans="1:18" x14ac:dyDescent="0.25">
      <c r="A65">
        <v>0</v>
      </c>
      <c r="B65">
        <v>74</v>
      </c>
      <c r="D65" t="s">
        <v>147</v>
      </c>
      <c r="E65" t="s">
        <v>182</v>
      </c>
      <c r="I65" t="s">
        <v>373</v>
      </c>
      <c r="J65" t="s">
        <v>374</v>
      </c>
      <c r="K65">
        <v>74</v>
      </c>
      <c r="L65">
        <v>45645.863252314812</v>
      </c>
      <c r="M65">
        <v>45645.863252314812</v>
      </c>
      <c r="N65">
        <v>7</v>
      </c>
      <c r="O65">
        <v>7</v>
      </c>
      <c r="P65" t="s">
        <v>185</v>
      </c>
      <c r="Q65" t="b">
        <v>0</v>
      </c>
      <c r="R65" t="s">
        <v>375</v>
      </c>
    </row>
    <row r="66" spans="1:18" x14ac:dyDescent="0.25">
      <c r="A66">
        <v>0</v>
      </c>
      <c r="B66">
        <v>75</v>
      </c>
      <c r="D66" t="s">
        <v>147</v>
      </c>
      <c r="E66" t="s">
        <v>182</v>
      </c>
      <c r="I66" t="s">
        <v>376</v>
      </c>
      <c r="J66" t="s">
        <v>377</v>
      </c>
      <c r="K66">
        <v>75</v>
      </c>
      <c r="L66">
        <v>45645.863252314812</v>
      </c>
      <c r="M66">
        <v>45645.863252314812</v>
      </c>
      <c r="N66">
        <v>7</v>
      </c>
      <c r="O66">
        <v>7</v>
      </c>
      <c r="P66" t="s">
        <v>185</v>
      </c>
      <c r="Q66" t="b">
        <v>0</v>
      </c>
      <c r="R66" t="s">
        <v>378</v>
      </c>
    </row>
    <row r="67" spans="1:18" x14ac:dyDescent="0.25">
      <c r="A67">
        <v>0</v>
      </c>
      <c r="B67">
        <v>76</v>
      </c>
      <c r="D67" t="s">
        <v>147</v>
      </c>
      <c r="E67" t="s">
        <v>182</v>
      </c>
      <c r="I67" t="s">
        <v>379</v>
      </c>
      <c r="J67" t="s">
        <v>380</v>
      </c>
      <c r="K67">
        <v>76</v>
      </c>
      <c r="L67">
        <v>45645.863252314812</v>
      </c>
      <c r="M67">
        <v>45645.863252314812</v>
      </c>
      <c r="N67">
        <v>7</v>
      </c>
      <c r="O67">
        <v>7</v>
      </c>
      <c r="P67" t="s">
        <v>185</v>
      </c>
      <c r="Q67" t="b">
        <v>0</v>
      </c>
      <c r="R67" t="s">
        <v>381</v>
      </c>
    </row>
    <row r="68" spans="1:18" x14ac:dyDescent="0.25">
      <c r="A68">
        <v>0</v>
      </c>
      <c r="B68">
        <v>77</v>
      </c>
      <c r="D68" t="s">
        <v>147</v>
      </c>
      <c r="E68" t="s">
        <v>182</v>
      </c>
      <c r="I68" t="s">
        <v>382</v>
      </c>
      <c r="J68" t="s">
        <v>383</v>
      </c>
      <c r="K68">
        <v>77</v>
      </c>
      <c r="L68">
        <v>45645.863252314812</v>
      </c>
      <c r="M68">
        <v>45645.863252314812</v>
      </c>
      <c r="N68">
        <v>7</v>
      </c>
      <c r="O68">
        <v>7</v>
      </c>
      <c r="P68" t="s">
        <v>185</v>
      </c>
      <c r="Q68" t="b">
        <v>0</v>
      </c>
      <c r="R68" t="s">
        <v>384</v>
      </c>
    </row>
    <row r="69" spans="1:18" x14ac:dyDescent="0.25">
      <c r="A69">
        <v>0</v>
      </c>
      <c r="B69">
        <v>78</v>
      </c>
      <c r="D69" t="s">
        <v>147</v>
      </c>
      <c r="E69" t="s">
        <v>182</v>
      </c>
      <c r="I69" t="s">
        <v>385</v>
      </c>
      <c r="J69" t="s">
        <v>386</v>
      </c>
      <c r="K69">
        <v>78</v>
      </c>
      <c r="L69">
        <v>45645.863252314812</v>
      </c>
      <c r="M69">
        <v>45645.863252314812</v>
      </c>
      <c r="N69">
        <v>7</v>
      </c>
      <c r="O69">
        <v>7</v>
      </c>
      <c r="P69" t="s">
        <v>185</v>
      </c>
      <c r="Q69" t="b">
        <v>0</v>
      </c>
      <c r="R69" t="s">
        <v>387</v>
      </c>
    </row>
    <row r="70" spans="1:18" x14ac:dyDescent="0.25">
      <c r="A70">
        <v>0</v>
      </c>
      <c r="B70">
        <v>79</v>
      </c>
      <c r="D70" t="s">
        <v>147</v>
      </c>
      <c r="E70" t="s">
        <v>182</v>
      </c>
      <c r="I70" t="s">
        <v>388</v>
      </c>
      <c r="J70" t="s">
        <v>389</v>
      </c>
      <c r="K70">
        <v>79</v>
      </c>
      <c r="L70">
        <v>45645.863252314812</v>
      </c>
      <c r="M70">
        <v>45645.863252314812</v>
      </c>
      <c r="N70">
        <v>7</v>
      </c>
      <c r="O70">
        <v>7</v>
      </c>
      <c r="P70" t="s">
        <v>185</v>
      </c>
      <c r="Q70" t="b">
        <v>0</v>
      </c>
      <c r="R70" t="s">
        <v>390</v>
      </c>
    </row>
    <row r="71" spans="1:18" x14ac:dyDescent="0.25">
      <c r="A71">
        <v>0</v>
      </c>
      <c r="B71">
        <v>80</v>
      </c>
      <c r="D71" t="s">
        <v>147</v>
      </c>
      <c r="E71" t="s">
        <v>182</v>
      </c>
      <c r="I71" t="s">
        <v>391</v>
      </c>
      <c r="J71" t="s">
        <v>392</v>
      </c>
      <c r="K71">
        <v>80</v>
      </c>
      <c r="L71">
        <v>45645.863252314812</v>
      </c>
      <c r="M71">
        <v>45645.863252314812</v>
      </c>
      <c r="N71">
        <v>7</v>
      </c>
      <c r="O71">
        <v>7</v>
      </c>
      <c r="P71" t="s">
        <v>185</v>
      </c>
      <c r="Q71" t="b">
        <v>0</v>
      </c>
      <c r="R71" t="s">
        <v>393</v>
      </c>
    </row>
    <row r="72" spans="1:18" x14ac:dyDescent="0.25">
      <c r="A72">
        <v>0</v>
      </c>
      <c r="B72">
        <v>81</v>
      </c>
      <c r="D72" t="s">
        <v>147</v>
      </c>
      <c r="E72" t="s">
        <v>182</v>
      </c>
      <c r="I72" t="s">
        <v>394</v>
      </c>
      <c r="J72" t="s">
        <v>395</v>
      </c>
      <c r="K72">
        <v>81</v>
      </c>
      <c r="L72">
        <v>45645.863252314812</v>
      </c>
      <c r="M72">
        <v>45645.863252314812</v>
      </c>
      <c r="N72">
        <v>7</v>
      </c>
      <c r="O72">
        <v>7</v>
      </c>
      <c r="P72" t="s">
        <v>185</v>
      </c>
      <c r="Q72" t="b">
        <v>0</v>
      </c>
      <c r="R72" t="s">
        <v>396</v>
      </c>
    </row>
    <row r="73" spans="1:18" x14ac:dyDescent="0.25">
      <c r="A73">
        <v>0</v>
      </c>
      <c r="B73">
        <v>82</v>
      </c>
      <c r="D73" t="s">
        <v>147</v>
      </c>
      <c r="E73" t="s">
        <v>182</v>
      </c>
      <c r="I73" t="s">
        <v>397</v>
      </c>
      <c r="J73" t="s">
        <v>398</v>
      </c>
      <c r="K73">
        <v>82</v>
      </c>
      <c r="L73">
        <v>45645.863252314812</v>
      </c>
      <c r="M73">
        <v>45645.863252314812</v>
      </c>
      <c r="N73">
        <v>7</v>
      </c>
      <c r="O73">
        <v>7</v>
      </c>
      <c r="P73" t="s">
        <v>185</v>
      </c>
      <c r="Q73" t="b">
        <v>0</v>
      </c>
      <c r="R73" t="s">
        <v>399</v>
      </c>
    </row>
    <row r="74" spans="1:18" x14ac:dyDescent="0.25">
      <c r="A74">
        <v>0</v>
      </c>
      <c r="B74">
        <v>83</v>
      </c>
      <c r="D74" t="s">
        <v>147</v>
      </c>
      <c r="E74" t="s">
        <v>182</v>
      </c>
      <c r="I74" t="s">
        <v>400</v>
      </c>
      <c r="J74" t="s">
        <v>401</v>
      </c>
      <c r="K74">
        <v>83</v>
      </c>
      <c r="L74">
        <v>45645.863252314812</v>
      </c>
      <c r="M74">
        <v>45645.863252314812</v>
      </c>
      <c r="N74">
        <v>7</v>
      </c>
      <c r="O74">
        <v>7</v>
      </c>
      <c r="P74" t="s">
        <v>185</v>
      </c>
      <c r="Q74" t="b">
        <v>0</v>
      </c>
      <c r="R74" t="s">
        <v>402</v>
      </c>
    </row>
    <row r="75" spans="1:18" x14ac:dyDescent="0.25">
      <c r="A75">
        <v>0</v>
      </c>
      <c r="B75">
        <v>84</v>
      </c>
      <c r="D75" t="s">
        <v>147</v>
      </c>
      <c r="E75" t="s">
        <v>182</v>
      </c>
      <c r="I75" t="s">
        <v>403</v>
      </c>
      <c r="J75" t="s">
        <v>404</v>
      </c>
      <c r="K75">
        <v>84</v>
      </c>
      <c r="L75">
        <v>45645.863252314812</v>
      </c>
      <c r="M75">
        <v>45645.863252314812</v>
      </c>
      <c r="N75">
        <v>7</v>
      </c>
      <c r="O75">
        <v>7</v>
      </c>
      <c r="P75" t="s">
        <v>185</v>
      </c>
      <c r="Q75" t="b">
        <v>0</v>
      </c>
      <c r="R75" t="s">
        <v>405</v>
      </c>
    </row>
    <row r="76" spans="1:18" x14ac:dyDescent="0.25">
      <c r="A76">
        <v>0</v>
      </c>
      <c r="B76">
        <v>85</v>
      </c>
      <c r="D76" t="s">
        <v>147</v>
      </c>
      <c r="E76" t="s">
        <v>182</v>
      </c>
      <c r="I76" t="s">
        <v>406</v>
      </c>
      <c r="J76" t="s">
        <v>407</v>
      </c>
      <c r="K76">
        <v>85</v>
      </c>
      <c r="L76">
        <v>45645.863252314812</v>
      </c>
      <c r="M76">
        <v>45645.863252314812</v>
      </c>
      <c r="N76">
        <v>7</v>
      </c>
      <c r="O76">
        <v>7</v>
      </c>
      <c r="P76" t="s">
        <v>185</v>
      </c>
      <c r="Q76" t="b">
        <v>0</v>
      </c>
      <c r="R76" t="s">
        <v>408</v>
      </c>
    </row>
    <row r="77" spans="1:18" x14ac:dyDescent="0.25">
      <c r="A77">
        <v>0</v>
      </c>
      <c r="B77">
        <v>86</v>
      </c>
      <c r="D77" t="s">
        <v>147</v>
      </c>
      <c r="E77" t="s">
        <v>182</v>
      </c>
      <c r="I77" t="s">
        <v>409</v>
      </c>
      <c r="J77" t="s">
        <v>410</v>
      </c>
      <c r="K77">
        <v>86</v>
      </c>
      <c r="L77">
        <v>45645.863252314812</v>
      </c>
      <c r="M77">
        <v>45645.863252314812</v>
      </c>
      <c r="N77">
        <v>7</v>
      </c>
      <c r="O77">
        <v>7</v>
      </c>
      <c r="P77" t="s">
        <v>185</v>
      </c>
      <c r="Q77" t="b">
        <v>0</v>
      </c>
      <c r="R77" t="s">
        <v>411</v>
      </c>
    </row>
    <row r="78" spans="1:18" x14ac:dyDescent="0.25">
      <c r="A78">
        <v>0</v>
      </c>
      <c r="B78">
        <v>87</v>
      </c>
      <c r="D78" t="s">
        <v>147</v>
      </c>
      <c r="E78" t="s">
        <v>182</v>
      </c>
      <c r="I78" t="s">
        <v>412</v>
      </c>
      <c r="J78" t="s">
        <v>413</v>
      </c>
      <c r="K78">
        <v>87</v>
      </c>
      <c r="L78">
        <v>45645.863252314812</v>
      </c>
      <c r="M78">
        <v>45645.863252314812</v>
      </c>
      <c r="N78">
        <v>7</v>
      </c>
      <c r="O78">
        <v>7</v>
      </c>
      <c r="P78" t="s">
        <v>185</v>
      </c>
      <c r="Q78" t="b">
        <v>0</v>
      </c>
      <c r="R78" t="s">
        <v>414</v>
      </c>
    </row>
    <row r="79" spans="1:18" x14ac:dyDescent="0.25">
      <c r="A79">
        <v>0</v>
      </c>
      <c r="B79">
        <v>88</v>
      </c>
      <c r="D79" t="s">
        <v>147</v>
      </c>
      <c r="E79" t="s">
        <v>182</v>
      </c>
      <c r="I79" t="s">
        <v>415</v>
      </c>
      <c r="J79" t="s">
        <v>416</v>
      </c>
      <c r="K79">
        <v>88</v>
      </c>
      <c r="L79">
        <v>45645.863252314812</v>
      </c>
      <c r="M79">
        <v>45645.863252314812</v>
      </c>
      <c r="N79">
        <v>7</v>
      </c>
      <c r="O79">
        <v>7</v>
      </c>
      <c r="P79" t="s">
        <v>185</v>
      </c>
      <c r="Q79" t="b">
        <v>0</v>
      </c>
      <c r="R79" t="s">
        <v>417</v>
      </c>
    </row>
    <row r="80" spans="1:18" x14ac:dyDescent="0.25">
      <c r="A80">
        <v>0</v>
      </c>
      <c r="B80">
        <v>89</v>
      </c>
      <c r="D80" t="s">
        <v>147</v>
      </c>
      <c r="E80" t="s">
        <v>182</v>
      </c>
      <c r="I80" t="s">
        <v>418</v>
      </c>
      <c r="J80" t="s">
        <v>419</v>
      </c>
      <c r="K80">
        <v>89</v>
      </c>
      <c r="L80">
        <v>45645.863252314812</v>
      </c>
      <c r="M80">
        <v>45645.863252314812</v>
      </c>
      <c r="N80">
        <v>7</v>
      </c>
      <c r="O80">
        <v>7</v>
      </c>
      <c r="P80" t="s">
        <v>185</v>
      </c>
      <c r="Q80" t="b">
        <v>0</v>
      </c>
      <c r="R80" t="s">
        <v>420</v>
      </c>
    </row>
    <row r="81" spans="1:18" x14ac:dyDescent="0.25">
      <c r="A81">
        <v>0</v>
      </c>
      <c r="B81">
        <v>90</v>
      </c>
      <c r="D81" t="s">
        <v>147</v>
      </c>
      <c r="E81" t="s">
        <v>182</v>
      </c>
      <c r="I81" t="s">
        <v>421</v>
      </c>
      <c r="J81" t="s">
        <v>422</v>
      </c>
      <c r="K81">
        <v>90</v>
      </c>
      <c r="L81">
        <v>45645.863263888888</v>
      </c>
      <c r="M81">
        <v>45645.863263888888</v>
      </c>
      <c r="N81">
        <v>7</v>
      </c>
      <c r="O81">
        <v>7</v>
      </c>
      <c r="P81" t="s">
        <v>185</v>
      </c>
      <c r="Q81" t="b">
        <v>0</v>
      </c>
      <c r="R81" t="s">
        <v>423</v>
      </c>
    </row>
    <row r="82" spans="1:18" x14ac:dyDescent="0.25">
      <c r="A82">
        <v>0</v>
      </c>
      <c r="B82">
        <v>91</v>
      </c>
      <c r="D82" t="s">
        <v>147</v>
      </c>
      <c r="E82" t="s">
        <v>182</v>
      </c>
      <c r="I82" t="s">
        <v>424</v>
      </c>
      <c r="J82" t="s">
        <v>425</v>
      </c>
      <c r="K82">
        <v>91</v>
      </c>
      <c r="L82">
        <v>45645.863263888888</v>
      </c>
      <c r="M82">
        <v>45645.863263888888</v>
      </c>
      <c r="N82">
        <v>7</v>
      </c>
      <c r="O82">
        <v>7</v>
      </c>
      <c r="P82" t="s">
        <v>185</v>
      </c>
      <c r="Q82" t="b">
        <v>0</v>
      </c>
      <c r="R82" t="s">
        <v>426</v>
      </c>
    </row>
    <row r="83" spans="1:18" x14ac:dyDescent="0.25">
      <c r="A83">
        <v>0</v>
      </c>
      <c r="B83">
        <v>92</v>
      </c>
      <c r="D83" t="s">
        <v>147</v>
      </c>
      <c r="E83" t="s">
        <v>182</v>
      </c>
      <c r="I83" t="s">
        <v>427</v>
      </c>
      <c r="J83" t="s">
        <v>428</v>
      </c>
      <c r="K83">
        <v>92</v>
      </c>
      <c r="L83">
        <v>45645.863263888888</v>
      </c>
      <c r="M83">
        <v>45645.863263888888</v>
      </c>
      <c r="N83">
        <v>7</v>
      </c>
      <c r="O83">
        <v>7</v>
      </c>
      <c r="P83" t="s">
        <v>185</v>
      </c>
      <c r="Q83" t="b">
        <v>0</v>
      </c>
      <c r="R83" t="s">
        <v>429</v>
      </c>
    </row>
    <row r="84" spans="1:18" x14ac:dyDescent="0.25">
      <c r="A84">
        <v>0</v>
      </c>
      <c r="B84">
        <v>93</v>
      </c>
      <c r="D84" t="s">
        <v>147</v>
      </c>
      <c r="E84" t="s">
        <v>182</v>
      </c>
      <c r="I84" t="s">
        <v>430</v>
      </c>
      <c r="J84" t="s">
        <v>431</v>
      </c>
      <c r="K84">
        <v>93</v>
      </c>
      <c r="L84">
        <v>45645.863263888888</v>
      </c>
      <c r="M84">
        <v>45645.863263888888</v>
      </c>
      <c r="N84">
        <v>7</v>
      </c>
      <c r="O84">
        <v>7</v>
      </c>
      <c r="P84" t="s">
        <v>185</v>
      </c>
      <c r="Q84" t="b">
        <v>0</v>
      </c>
      <c r="R84" t="s">
        <v>432</v>
      </c>
    </row>
    <row r="85" spans="1:18" x14ac:dyDescent="0.25">
      <c r="A85">
        <v>0</v>
      </c>
      <c r="B85">
        <v>94</v>
      </c>
      <c r="D85" t="s">
        <v>147</v>
      </c>
      <c r="E85" t="s">
        <v>182</v>
      </c>
      <c r="I85" t="s">
        <v>433</v>
      </c>
      <c r="J85" t="s">
        <v>434</v>
      </c>
      <c r="K85">
        <v>94</v>
      </c>
      <c r="L85">
        <v>45645.863263888888</v>
      </c>
      <c r="M85">
        <v>45645.863263888888</v>
      </c>
      <c r="N85">
        <v>7</v>
      </c>
      <c r="O85">
        <v>7</v>
      </c>
      <c r="P85" t="s">
        <v>185</v>
      </c>
      <c r="Q85" t="b">
        <v>0</v>
      </c>
      <c r="R85" t="s">
        <v>435</v>
      </c>
    </row>
    <row r="86" spans="1:18" x14ac:dyDescent="0.25">
      <c r="A86">
        <v>0</v>
      </c>
      <c r="B86">
        <v>95</v>
      </c>
      <c r="D86" t="s">
        <v>147</v>
      </c>
      <c r="E86" t="s">
        <v>182</v>
      </c>
      <c r="I86" t="s">
        <v>436</v>
      </c>
      <c r="J86" t="s">
        <v>437</v>
      </c>
      <c r="K86">
        <v>95</v>
      </c>
      <c r="L86">
        <v>45645.863263888888</v>
      </c>
      <c r="M86">
        <v>45645.863263888888</v>
      </c>
      <c r="N86">
        <v>7</v>
      </c>
      <c r="O86">
        <v>7</v>
      </c>
      <c r="P86" t="s">
        <v>185</v>
      </c>
      <c r="Q86" t="b">
        <v>0</v>
      </c>
      <c r="R86" t="s">
        <v>438</v>
      </c>
    </row>
    <row r="87" spans="1:18" x14ac:dyDescent="0.25">
      <c r="A87">
        <v>0</v>
      </c>
      <c r="B87">
        <v>96</v>
      </c>
      <c r="D87" t="s">
        <v>147</v>
      </c>
      <c r="E87" t="s">
        <v>182</v>
      </c>
      <c r="I87" t="s">
        <v>439</v>
      </c>
      <c r="J87" t="s">
        <v>440</v>
      </c>
      <c r="K87">
        <v>96</v>
      </c>
      <c r="L87">
        <v>45645.863263888888</v>
      </c>
      <c r="M87">
        <v>45645.863263888888</v>
      </c>
      <c r="N87">
        <v>7</v>
      </c>
      <c r="O87">
        <v>7</v>
      </c>
      <c r="P87" t="s">
        <v>185</v>
      </c>
      <c r="Q87" t="b">
        <v>0</v>
      </c>
      <c r="R87" t="s">
        <v>441</v>
      </c>
    </row>
    <row r="88" spans="1:18" x14ac:dyDescent="0.25">
      <c r="A88">
        <v>0</v>
      </c>
      <c r="B88">
        <v>97</v>
      </c>
      <c r="D88" t="s">
        <v>147</v>
      </c>
      <c r="E88" t="s">
        <v>182</v>
      </c>
      <c r="I88" t="s">
        <v>442</v>
      </c>
      <c r="J88" t="s">
        <v>443</v>
      </c>
      <c r="K88">
        <v>97</v>
      </c>
      <c r="L88">
        <v>45645.863263888888</v>
      </c>
      <c r="M88">
        <v>45645.863263888888</v>
      </c>
      <c r="N88">
        <v>7</v>
      </c>
      <c r="O88">
        <v>7</v>
      </c>
      <c r="P88" t="s">
        <v>185</v>
      </c>
      <c r="Q88" t="b">
        <v>0</v>
      </c>
      <c r="R88" t="s">
        <v>444</v>
      </c>
    </row>
    <row r="89" spans="1:18" x14ac:dyDescent="0.25">
      <c r="A89">
        <v>0</v>
      </c>
      <c r="B89">
        <v>98</v>
      </c>
      <c r="D89" t="s">
        <v>147</v>
      </c>
      <c r="E89" t="s">
        <v>182</v>
      </c>
      <c r="I89" t="s">
        <v>445</v>
      </c>
      <c r="J89" t="s">
        <v>446</v>
      </c>
      <c r="K89">
        <v>98</v>
      </c>
      <c r="L89">
        <v>45645.863263888888</v>
      </c>
      <c r="M89">
        <v>45645.863263888888</v>
      </c>
      <c r="N89">
        <v>7</v>
      </c>
      <c r="O89">
        <v>7</v>
      </c>
      <c r="P89" t="s">
        <v>185</v>
      </c>
      <c r="Q89" t="b">
        <v>0</v>
      </c>
      <c r="R89" t="s">
        <v>447</v>
      </c>
    </row>
    <row r="90" spans="1:18" x14ac:dyDescent="0.25">
      <c r="A90">
        <v>0</v>
      </c>
      <c r="B90">
        <v>99</v>
      </c>
      <c r="D90" t="s">
        <v>147</v>
      </c>
      <c r="E90" t="s">
        <v>182</v>
      </c>
      <c r="I90" t="s">
        <v>448</v>
      </c>
      <c r="J90" t="s">
        <v>449</v>
      </c>
      <c r="K90">
        <v>99</v>
      </c>
      <c r="L90">
        <v>45645.863263888888</v>
      </c>
      <c r="M90">
        <v>45645.863263888888</v>
      </c>
      <c r="N90">
        <v>7</v>
      </c>
      <c r="O90">
        <v>7</v>
      </c>
      <c r="P90" t="s">
        <v>185</v>
      </c>
      <c r="Q90" t="b">
        <v>0</v>
      </c>
      <c r="R90" t="s">
        <v>450</v>
      </c>
    </row>
    <row r="91" spans="1:18" x14ac:dyDescent="0.25">
      <c r="A91">
        <v>0</v>
      </c>
      <c r="B91">
        <v>100</v>
      </c>
      <c r="D91" t="s">
        <v>147</v>
      </c>
      <c r="E91" t="s">
        <v>182</v>
      </c>
      <c r="I91" t="s">
        <v>451</v>
      </c>
      <c r="J91" t="s">
        <v>452</v>
      </c>
      <c r="K91">
        <v>100</v>
      </c>
      <c r="L91">
        <v>45645.863263888888</v>
      </c>
      <c r="M91">
        <v>45645.863263888888</v>
      </c>
      <c r="N91">
        <v>7</v>
      </c>
      <c r="O91">
        <v>7</v>
      </c>
      <c r="P91" t="s">
        <v>185</v>
      </c>
      <c r="Q91" t="b">
        <v>0</v>
      </c>
      <c r="R91" t="s">
        <v>453</v>
      </c>
    </row>
    <row r="92" spans="1:18" x14ac:dyDescent="0.25">
      <c r="A92">
        <v>0</v>
      </c>
      <c r="B92">
        <v>101</v>
      </c>
      <c r="D92" t="s">
        <v>147</v>
      </c>
      <c r="E92" t="s">
        <v>182</v>
      </c>
      <c r="I92" t="s">
        <v>454</v>
      </c>
      <c r="J92" t="s">
        <v>455</v>
      </c>
      <c r="K92">
        <v>101</v>
      </c>
      <c r="L92">
        <v>45645.863275462965</v>
      </c>
      <c r="M92">
        <v>45645.863275462965</v>
      </c>
      <c r="N92">
        <v>7</v>
      </c>
      <c r="O92">
        <v>7</v>
      </c>
      <c r="P92" t="s">
        <v>185</v>
      </c>
      <c r="Q92" t="b">
        <v>0</v>
      </c>
      <c r="R92" t="s">
        <v>456</v>
      </c>
    </row>
    <row r="93" spans="1:18" x14ac:dyDescent="0.25">
      <c r="A93">
        <v>0</v>
      </c>
      <c r="B93">
        <v>102</v>
      </c>
      <c r="D93" t="s">
        <v>147</v>
      </c>
      <c r="E93" t="s">
        <v>182</v>
      </c>
      <c r="I93" t="s">
        <v>457</v>
      </c>
      <c r="J93" t="s">
        <v>458</v>
      </c>
      <c r="K93">
        <v>102</v>
      </c>
      <c r="L93">
        <v>45645.863275462965</v>
      </c>
      <c r="M93">
        <v>45645.863275462965</v>
      </c>
      <c r="N93">
        <v>7</v>
      </c>
      <c r="O93">
        <v>7</v>
      </c>
      <c r="P93" t="s">
        <v>185</v>
      </c>
      <c r="Q93" t="b">
        <v>0</v>
      </c>
      <c r="R93" t="s">
        <v>459</v>
      </c>
    </row>
    <row r="94" spans="1:18" x14ac:dyDescent="0.25">
      <c r="A94">
        <v>0</v>
      </c>
      <c r="B94">
        <v>103</v>
      </c>
      <c r="D94" t="s">
        <v>147</v>
      </c>
      <c r="E94" t="s">
        <v>182</v>
      </c>
      <c r="I94" t="s">
        <v>460</v>
      </c>
      <c r="J94" t="s">
        <v>461</v>
      </c>
      <c r="K94">
        <v>103</v>
      </c>
      <c r="L94">
        <v>45645.863275462965</v>
      </c>
      <c r="M94">
        <v>45645.863275462965</v>
      </c>
      <c r="N94">
        <v>7</v>
      </c>
      <c r="O94">
        <v>7</v>
      </c>
      <c r="P94" t="s">
        <v>185</v>
      </c>
      <c r="Q94" t="b">
        <v>0</v>
      </c>
      <c r="R94" t="s">
        <v>462</v>
      </c>
    </row>
    <row r="95" spans="1:18" x14ac:dyDescent="0.25">
      <c r="A95">
        <v>0</v>
      </c>
      <c r="B95">
        <v>104</v>
      </c>
      <c r="D95" t="s">
        <v>147</v>
      </c>
      <c r="E95" t="s">
        <v>182</v>
      </c>
      <c r="I95" t="s">
        <v>463</v>
      </c>
      <c r="J95" t="s">
        <v>464</v>
      </c>
      <c r="K95">
        <v>104</v>
      </c>
      <c r="L95">
        <v>45645.863275462965</v>
      </c>
      <c r="M95">
        <v>45645.863275462965</v>
      </c>
      <c r="N95">
        <v>7</v>
      </c>
      <c r="O95">
        <v>7</v>
      </c>
      <c r="P95" t="s">
        <v>185</v>
      </c>
      <c r="Q95" t="b">
        <v>0</v>
      </c>
      <c r="R95" t="s">
        <v>465</v>
      </c>
    </row>
    <row r="96" spans="1:18" x14ac:dyDescent="0.25">
      <c r="A96">
        <v>0</v>
      </c>
      <c r="B96">
        <v>105</v>
      </c>
      <c r="D96" t="s">
        <v>147</v>
      </c>
      <c r="E96" t="s">
        <v>182</v>
      </c>
      <c r="I96" t="s">
        <v>466</v>
      </c>
      <c r="J96" t="s">
        <v>467</v>
      </c>
      <c r="K96">
        <v>105</v>
      </c>
      <c r="L96">
        <v>45645.863275462965</v>
      </c>
      <c r="M96">
        <v>45645.863275462965</v>
      </c>
      <c r="N96">
        <v>7</v>
      </c>
      <c r="O96">
        <v>7</v>
      </c>
      <c r="P96" t="s">
        <v>185</v>
      </c>
      <c r="Q96" t="b">
        <v>0</v>
      </c>
      <c r="R96" t="s">
        <v>468</v>
      </c>
    </row>
    <row r="97" spans="1:18" x14ac:dyDescent="0.25">
      <c r="A97">
        <v>0</v>
      </c>
      <c r="B97">
        <v>106</v>
      </c>
      <c r="D97" t="s">
        <v>147</v>
      </c>
      <c r="E97" t="s">
        <v>182</v>
      </c>
      <c r="I97" t="s">
        <v>469</v>
      </c>
      <c r="J97" t="s">
        <v>470</v>
      </c>
      <c r="K97">
        <v>106</v>
      </c>
      <c r="L97">
        <v>45645.863275462965</v>
      </c>
      <c r="M97">
        <v>45645.863275462965</v>
      </c>
      <c r="N97">
        <v>7</v>
      </c>
      <c r="O97">
        <v>7</v>
      </c>
      <c r="P97" t="s">
        <v>185</v>
      </c>
      <c r="Q97" t="b">
        <v>0</v>
      </c>
      <c r="R97" t="s">
        <v>471</v>
      </c>
    </row>
    <row r="98" spans="1:18" x14ac:dyDescent="0.25">
      <c r="A98">
        <v>0</v>
      </c>
      <c r="B98">
        <v>107</v>
      </c>
      <c r="D98" t="s">
        <v>147</v>
      </c>
      <c r="E98" t="s">
        <v>182</v>
      </c>
      <c r="I98" t="s">
        <v>472</v>
      </c>
      <c r="J98" t="s">
        <v>473</v>
      </c>
      <c r="K98">
        <v>107</v>
      </c>
      <c r="L98">
        <v>45645.863275462965</v>
      </c>
      <c r="M98">
        <v>45645.863275462965</v>
      </c>
      <c r="N98">
        <v>7</v>
      </c>
      <c r="O98">
        <v>7</v>
      </c>
      <c r="P98" t="s">
        <v>185</v>
      </c>
      <c r="Q98" t="b">
        <v>0</v>
      </c>
      <c r="R98" t="s">
        <v>474</v>
      </c>
    </row>
    <row r="99" spans="1:18" x14ac:dyDescent="0.25">
      <c r="A99">
        <v>0</v>
      </c>
      <c r="B99">
        <v>108</v>
      </c>
      <c r="D99" t="s">
        <v>147</v>
      </c>
      <c r="E99" t="s">
        <v>182</v>
      </c>
      <c r="I99" t="s">
        <v>475</v>
      </c>
      <c r="J99" t="s">
        <v>476</v>
      </c>
      <c r="K99">
        <v>108</v>
      </c>
      <c r="L99">
        <v>45645.863275462965</v>
      </c>
      <c r="M99">
        <v>45645.863275462965</v>
      </c>
      <c r="N99">
        <v>7</v>
      </c>
      <c r="O99">
        <v>7</v>
      </c>
      <c r="P99" t="s">
        <v>185</v>
      </c>
      <c r="Q99" t="b">
        <v>0</v>
      </c>
      <c r="R99" t="s">
        <v>477</v>
      </c>
    </row>
    <row r="100" spans="1:18" x14ac:dyDescent="0.25">
      <c r="A100">
        <v>0</v>
      </c>
      <c r="B100">
        <v>109</v>
      </c>
      <c r="D100" t="s">
        <v>147</v>
      </c>
      <c r="E100" t="s">
        <v>182</v>
      </c>
      <c r="I100" t="s">
        <v>478</v>
      </c>
      <c r="J100" t="s">
        <v>479</v>
      </c>
      <c r="K100">
        <v>109</v>
      </c>
      <c r="L100">
        <v>45645.863275462965</v>
      </c>
      <c r="M100">
        <v>45645.863275462965</v>
      </c>
      <c r="N100">
        <v>7</v>
      </c>
      <c r="O100">
        <v>7</v>
      </c>
      <c r="P100" t="s">
        <v>185</v>
      </c>
      <c r="Q100" t="b">
        <v>0</v>
      </c>
      <c r="R100" t="s">
        <v>480</v>
      </c>
    </row>
    <row r="101" spans="1:18" x14ac:dyDescent="0.25">
      <c r="A101">
        <v>0</v>
      </c>
      <c r="B101">
        <v>110</v>
      </c>
      <c r="D101" t="s">
        <v>147</v>
      </c>
      <c r="E101" t="s">
        <v>182</v>
      </c>
      <c r="I101" t="s">
        <v>481</v>
      </c>
      <c r="J101" t="s">
        <v>482</v>
      </c>
      <c r="K101">
        <v>110</v>
      </c>
      <c r="L101">
        <v>45645.863275462965</v>
      </c>
      <c r="M101">
        <v>45645.863275462965</v>
      </c>
      <c r="N101">
        <v>7</v>
      </c>
      <c r="O101">
        <v>7</v>
      </c>
      <c r="P101" t="s">
        <v>185</v>
      </c>
      <c r="Q101" t="b">
        <v>0</v>
      </c>
      <c r="R101" t="s">
        <v>483</v>
      </c>
    </row>
    <row r="102" spans="1:18" x14ac:dyDescent="0.25">
      <c r="A102">
        <v>0</v>
      </c>
      <c r="B102">
        <v>111</v>
      </c>
      <c r="D102" t="s">
        <v>147</v>
      </c>
      <c r="E102" t="s">
        <v>182</v>
      </c>
      <c r="I102" t="s">
        <v>484</v>
      </c>
      <c r="J102" t="s">
        <v>485</v>
      </c>
      <c r="K102">
        <v>111</v>
      </c>
      <c r="L102">
        <v>45645.863275462965</v>
      </c>
      <c r="M102">
        <v>45645.863275462965</v>
      </c>
      <c r="N102">
        <v>7</v>
      </c>
      <c r="O102">
        <v>7</v>
      </c>
      <c r="P102" t="s">
        <v>185</v>
      </c>
      <c r="Q102" t="b">
        <v>0</v>
      </c>
      <c r="R102" t="s">
        <v>486</v>
      </c>
    </row>
    <row r="103" spans="1:18" x14ac:dyDescent="0.25">
      <c r="A103">
        <v>0</v>
      </c>
      <c r="B103">
        <v>112</v>
      </c>
      <c r="D103" t="s">
        <v>147</v>
      </c>
      <c r="E103" t="s">
        <v>182</v>
      </c>
      <c r="I103" t="s">
        <v>487</v>
      </c>
      <c r="J103" t="s">
        <v>488</v>
      </c>
      <c r="K103">
        <v>112</v>
      </c>
      <c r="L103">
        <v>45645.863275462965</v>
      </c>
      <c r="M103">
        <v>45645.863275462965</v>
      </c>
      <c r="N103">
        <v>7</v>
      </c>
      <c r="O103">
        <v>7</v>
      </c>
      <c r="P103" t="s">
        <v>185</v>
      </c>
      <c r="Q103" t="b">
        <v>0</v>
      </c>
      <c r="R103" t="s">
        <v>489</v>
      </c>
    </row>
    <row r="104" spans="1:18" x14ac:dyDescent="0.25">
      <c r="A104">
        <v>0</v>
      </c>
      <c r="B104">
        <v>113</v>
      </c>
      <c r="D104" t="s">
        <v>147</v>
      </c>
      <c r="E104" t="s">
        <v>182</v>
      </c>
      <c r="I104" t="s">
        <v>490</v>
      </c>
      <c r="J104" t="s">
        <v>491</v>
      </c>
      <c r="K104">
        <v>113</v>
      </c>
      <c r="L104">
        <v>45645.863287037035</v>
      </c>
      <c r="M104">
        <v>45645.863287037035</v>
      </c>
      <c r="N104">
        <v>7</v>
      </c>
      <c r="O104">
        <v>7</v>
      </c>
      <c r="P104" t="s">
        <v>185</v>
      </c>
      <c r="Q104" t="b">
        <v>0</v>
      </c>
      <c r="R104" t="s">
        <v>492</v>
      </c>
    </row>
    <row r="105" spans="1:18" x14ac:dyDescent="0.25">
      <c r="A105">
        <v>0</v>
      </c>
      <c r="B105">
        <v>114</v>
      </c>
      <c r="D105" t="s">
        <v>147</v>
      </c>
      <c r="E105" t="s">
        <v>182</v>
      </c>
      <c r="I105" t="s">
        <v>493</v>
      </c>
      <c r="J105" t="s">
        <v>494</v>
      </c>
      <c r="K105">
        <v>114</v>
      </c>
      <c r="L105">
        <v>45645.863287037035</v>
      </c>
      <c r="M105">
        <v>45645.863287037035</v>
      </c>
      <c r="N105">
        <v>7</v>
      </c>
      <c r="O105">
        <v>7</v>
      </c>
      <c r="P105" t="s">
        <v>185</v>
      </c>
      <c r="Q105" t="b">
        <v>0</v>
      </c>
      <c r="R105" t="s">
        <v>495</v>
      </c>
    </row>
    <row r="106" spans="1:18" x14ac:dyDescent="0.25">
      <c r="A106">
        <v>0</v>
      </c>
      <c r="B106">
        <v>115</v>
      </c>
      <c r="D106" t="s">
        <v>147</v>
      </c>
      <c r="E106" t="s">
        <v>182</v>
      </c>
      <c r="I106" t="s">
        <v>496</v>
      </c>
      <c r="J106" t="s">
        <v>497</v>
      </c>
      <c r="K106">
        <v>115</v>
      </c>
      <c r="L106">
        <v>45645.863287037035</v>
      </c>
      <c r="M106">
        <v>45645.863287037035</v>
      </c>
      <c r="N106">
        <v>7</v>
      </c>
      <c r="O106">
        <v>7</v>
      </c>
      <c r="P106" t="s">
        <v>185</v>
      </c>
      <c r="Q106" t="b">
        <v>0</v>
      </c>
      <c r="R106" t="s">
        <v>498</v>
      </c>
    </row>
    <row r="107" spans="1:18" x14ac:dyDescent="0.25">
      <c r="A107">
        <v>0</v>
      </c>
      <c r="B107">
        <v>116</v>
      </c>
      <c r="D107" t="s">
        <v>147</v>
      </c>
      <c r="E107" t="s">
        <v>182</v>
      </c>
      <c r="I107" t="s">
        <v>499</v>
      </c>
      <c r="J107" t="s">
        <v>500</v>
      </c>
      <c r="K107">
        <v>116</v>
      </c>
      <c r="L107">
        <v>45645.863287037035</v>
      </c>
      <c r="M107">
        <v>45645.863287037035</v>
      </c>
      <c r="N107">
        <v>7</v>
      </c>
      <c r="O107">
        <v>7</v>
      </c>
      <c r="P107" t="s">
        <v>185</v>
      </c>
      <c r="Q107" t="b">
        <v>0</v>
      </c>
      <c r="R107" t="s">
        <v>501</v>
      </c>
    </row>
    <row r="108" spans="1:18" x14ac:dyDescent="0.25">
      <c r="A108">
        <v>0</v>
      </c>
      <c r="B108">
        <v>117</v>
      </c>
      <c r="D108" t="s">
        <v>147</v>
      </c>
      <c r="E108" t="s">
        <v>182</v>
      </c>
      <c r="I108" t="s">
        <v>502</v>
      </c>
      <c r="J108" t="s">
        <v>503</v>
      </c>
      <c r="K108">
        <v>117</v>
      </c>
      <c r="L108">
        <v>45645.863287037035</v>
      </c>
      <c r="M108">
        <v>45645.863287037035</v>
      </c>
      <c r="N108">
        <v>7</v>
      </c>
      <c r="O108">
        <v>7</v>
      </c>
      <c r="P108" t="s">
        <v>185</v>
      </c>
      <c r="Q108" t="b">
        <v>0</v>
      </c>
      <c r="R108" t="s">
        <v>504</v>
      </c>
    </row>
    <row r="109" spans="1:18" x14ac:dyDescent="0.25">
      <c r="A109">
        <v>0</v>
      </c>
      <c r="B109">
        <v>118</v>
      </c>
      <c r="D109" t="s">
        <v>147</v>
      </c>
      <c r="E109" t="s">
        <v>182</v>
      </c>
      <c r="I109" t="s">
        <v>505</v>
      </c>
      <c r="J109" t="s">
        <v>506</v>
      </c>
      <c r="K109">
        <v>118</v>
      </c>
      <c r="L109">
        <v>45645.863287037035</v>
      </c>
      <c r="M109">
        <v>45645.863287037035</v>
      </c>
      <c r="N109">
        <v>7</v>
      </c>
      <c r="O109">
        <v>7</v>
      </c>
      <c r="P109" t="s">
        <v>185</v>
      </c>
      <c r="Q109" t="b">
        <v>0</v>
      </c>
      <c r="R109" t="s">
        <v>507</v>
      </c>
    </row>
    <row r="110" spans="1:18" x14ac:dyDescent="0.25">
      <c r="A110">
        <v>0</v>
      </c>
      <c r="B110">
        <v>119</v>
      </c>
      <c r="D110" t="s">
        <v>147</v>
      </c>
      <c r="E110" t="s">
        <v>182</v>
      </c>
      <c r="I110" t="s">
        <v>508</v>
      </c>
      <c r="J110" t="s">
        <v>509</v>
      </c>
      <c r="K110">
        <v>119</v>
      </c>
      <c r="L110">
        <v>45645.863287037035</v>
      </c>
      <c r="M110">
        <v>45645.863287037035</v>
      </c>
      <c r="N110">
        <v>7</v>
      </c>
      <c r="O110">
        <v>7</v>
      </c>
      <c r="P110" t="s">
        <v>185</v>
      </c>
      <c r="Q110" t="b">
        <v>0</v>
      </c>
      <c r="R110" t="s">
        <v>510</v>
      </c>
    </row>
    <row r="111" spans="1:18" x14ac:dyDescent="0.25">
      <c r="A111">
        <v>0</v>
      </c>
      <c r="B111">
        <v>120</v>
      </c>
      <c r="D111" t="s">
        <v>147</v>
      </c>
      <c r="E111" t="s">
        <v>182</v>
      </c>
      <c r="I111" t="s">
        <v>511</v>
      </c>
      <c r="J111" t="s">
        <v>512</v>
      </c>
      <c r="K111">
        <v>120</v>
      </c>
      <c r="L111">
        <v>45645.863287037035</v>
      </c>
      <c r="M111">
        <v>45645.863287037035</v>
      </c>
      <c r="N111">
        <v>7</v>
      </c>
      <c r="O111">
        <v>7</v>
      </c>
      <c r="P111" t="s">
        <v>185</v>
      </c>
      <c r="Q111" t="b">
        <v>0</v>
      </c>
      <c r="R111" t="s">
        <v>513</v>
      </c>
    </row>
    <row r="112" spans="1:18" x14ac:dyDescent="0.25">
      <c r="A112">
        <v>0</v>
      </c>
      <c r="B112">
        <v>121</v>
      </c>
      <c r="D112" t="s">
        <v>147</v>
      </c>
      <c r="E112" t="s">
        <v>182</v>
      </c>
      <c r="I112" t="s">
        <v>514</v>
      </c>
      <c r="J112" t="s">
        <v>515</v>
      </c>
      <c r="K112">
        <v>121</v>
      </c>
      <c r="L112">
        <v>45645.863287037035</v>
      </c>
      <c r="M112">
        <v>45645.863287037035</v>
      </c>
      <c r="N112">
        <v>7</v>
      </c>
      <c r="O112">
        <v>7</v>
      </c>
      <c r="P112" t="s">
        <v>185</v>
      </c>
      <c r="Q112" t="b">
        <v>0</v>
      </c>
      <c r="R112" t="s">
        <v>516</v>
      </c>
    </row>
    <row r="113" spans="1:18" x14ac:dyDescent="0.25">
      <c r="A113">
        <v>0</v>
      </c>
      <c r="B113">
        <v>122</v>
      </c>
      <c r="D113" t="s">
        <v>147</v>
      </c>
      <c r="E113" t="s">
        <v>182</v>
      </c>
      <c r="I113" t="s">
        <v>517</v>
      </c>
      <c r="J113" t="s">
        <v>518</v>
      </c>
      <c r="K113">
        <v>122</v>
      </c>
      <c r="L113">
        <v>45645.863287037035</v>
      </c>
      <c r="M113">
        <v>45645.863287037035</v>
      </c>
      <c r="N113">
        <v>7</v>
      </c>
      <c r="O113">
        <v>7</v>
      </c>
      <c r="P113" t="s">
        <v>185</v>
      </c>
      <c r="Q113" t="b">
        <v>0</v>
      </c>
      <c r="R113" t="s">
        <v>519</v>
      </c>
    </row>
    <row r="114" spans="1:18" x14ac:dyDescent="0.25">
      <c r="A114">
        <v>0</v>
      </c>
      <c r="B114">
        <v>123</v>
      </c>
      <c r="D114" t="s">
        <v>147</v>
      </c>
      <c r="E114" t="s">
        <v>182</v>
      </c>
      <c r="I114" t="s">
        <v>520</v>
      </c>
      <c r="J114" t="s">
        <v>521</v>
      </c>
      <c r="K114">
        <v>123</v>
      </c>
      <c r="L114">
        <v>45645.863287037035</v>
      </c>
      <c r="M114">
        <v>45645.863287037035</v>
      </c>
      <c r="N114">
        <v>7</v>
      </c>
      <c r="O114">
        <v>7</v>
      </c>
      <c r="P114" t="s">
        <v>185</v>
      </c>
      <c r="Q114" t="b">
        <v>0</v>
      </c>
      <c r="R114" t="s">
        <v>522</v>
      </c>
    </row>
    <row r="115" spans="1:18" x14ac:dyDescent="0.25">
      <c r="A115">
        <v>0</v>
      </c>
      <c r="B115">
        <v>124</v>
      </c>
      <c r="D115" t="s">
        <v>147</v>
      </c>
      <c r="E115" t="s">
        <v>182</v>
      </c>
      <c r="I115" t="s">
        <v>523</v>
      </c>
      <c r="J115" t="s">
        <v>524</v>
      </c>
      <c r="K115">
        <v>124</v>
      </c>
      <c r="L115">
        <v>45645.863287037035</v>
      </c>
      <c r="M115">
        <v>45645.863287037035</v>
      </c>
      <c r="N115">
        <v>7</v>
      </c>
      <c r="O115">
        <v>7</v>
      </c>
      <c r="P115" t="s">
        <v>185</v>
      </c>
      <c r="Q115" t="b">
        <v>0</v>
      </c>
      <c r="R115" t="s">
        <v>525</v>
      </c>
    </row>
    <row r="116" spans="1:18" x14ac:dyDescent="0.25">
      <c r="A116">
        <v>0</v>
      </c>
      <c r="B116">
        <v>125</v>
      </c>
      <c r="D116" t="s">
        <v>147</v>
      </c>
      <c r="E116" t="s">
        <v>182</v>
      </c>
      <c r="I116" t="s">
        <v>526</v>
      </c>
      <c r="J116" t="s">
        <v>527</v>
      </c>
      <c r="K116">
        <v>125</v>
      </c>
      <c r="L116">
        <v>45645.863287037035</v>
      </c>
      <c r="M116">
        <v>45645.863287037035</v>
      </c>
      <c r="N116">
        <v>7</v>
      </c>
      <c r="O116">
        <v>7</v>
      </c>
      <c r="P116" t="s">
        <v>185</v>
      </c>
      <c r="Q116" t="b">
        <v>0</v>
      </c>
      <c r="R116" t="s">
        <v>528</v>
      </c>
    </row>
    <row r="117" spans="1:18" x14ac:dyDescent="0.25">
      <c r="A117">
        <v>0</v>
      </c>
      <c r="B117">
        <v>126</v>
      </c>
      <c r="D117" t="s">
        <v>147</v>
      </c>
      <c r="E117" t="s">
        <v>182</v>
      </c>
      <c r="I117" t="s">
        <v>529</v>
      </c>
      <c r="J117" t="s">
        <v>530</v>
      </c>
      <c r="K117">
        <v>126</v>
      </c>
      <c r="L117">
        <v>45645.863287037035</v>
      </c>
      <c r="M117">
        <v>45645.863287037035</v>
      </c>
      <c r="N117">
        <v>7</v>
      </c>
      <c r="O117">
        <v>7</v>
      </c>
      <c r="P117" t="s">
        <v>185</v>
      </c>
      <c r="Q117" t="b">
        <v>0</v>
      </c>
      <c r="R117" t="s">
        <v>531</v>
      </c>
    </row>
    <row r="118" spans="1:18" x14ac:dyDescent="0.25">
      <c r="A118">
        <v>0</v>
      </c>
      <c r="B118">
        <v>127</v>
      </c>
      <c r="D118" t="s">
        <v>147</v>
      </c>
      <c r="E118" t="s">
        <v>182</v>
      </c>
      <c r="I118" t="s">
        <v>532</v>
      </c>
      <c r="J118" t="s">
        <v>533</v>
      </c>
      <c r="K118">
        <v>127</v>
      </c>
      <c r="L118">
        <v>45645.863287037035</v>
      </c>
      <c r="M118">
        <v>45645.863287037035</v>
      </c>
      <c r="N118">
        <v>7</v>
      </c>
      <c r="O118">
        <v>7</v>
      </c>
      <c r="P118" t="s">
        <v>185</v>
      </c>
      <c r="Q118" t="b">
        <v>0</v>
      </c>
      <c r="R118" t="s">
        <v>534</v>
      </c>
    </row>
    <row r="119" spans="1:18" x14ac:dyDescent="0.25">
      <c r="A119">
        <v>0</v>
      </c>
      <c r="B119">
        <v>128</v>
      </c>
      <c r="D119" t="s">
        <v>147</v>
      </c>
      <c r="E119" t="s">
        <v>182</v>
      </c>
      <c r="I119" t="s">
        <v>535</v>
      </c>
      <c r="J119" t="s">
        <v>536</v>
      </c>
      <c r="K119">
        <v>128</v>
      </c>
      <c r="L119">
        <v>45645.863287037035</v>
      </c>
      <c r="M119">
        <v>45645.863287037035</v>
      </c>
      <c r="N119">
        <v>7</v>
      </c>
      <c r="O119">
        <v>7</v>
      </c>
      <c r="P119" t="s">
        <v>185</v>
      </c>
      <c r="Q119" t="b">
        <v>0</v>
      </c>
      <c r="R119" t="s">
        <v>537</v>
      </c>
    </row>
    <row r="120" spans="1:18" x14ac:dyDescent="0.25">
      <c r="A120">
        <v>0</v>
      </c>
      <c r="B120">
        <v>129</v>
      </c>
      <c r="D120" t="s">
        <v>147</v>
      </c>
      <c r="E120" t="s">
        <v>182</v>
      </c>
      <c r="I120" t="s">
        <v>538</v>
      </c>
      <c r="J120" t="s">
        <v>539</v>
      </c>
      <c r="K120">
        <v>129</v>
      </c>
      <c r="L120">
        <v>45645.863287037035</v>
      </c>
      <c r="M120">
        <v>45645.863287037035</v>
      </c>
      <c r="N120">
        <v>7</v>
      </c>
      <c r="O120">
        <v>7</v>
      </c>
      <c r="P120" t="s">
        <v>185</v>
      </c>
      <c r="Q120" t="b">
        <v>0</v>
      </c>
      <c r="R120" t="s">
        <v>540</v>
      </c>
    </row>
    <row r="121" spans="1:18" x14ac:dyDescent="0.25">
      <c r="A121">
        <v>0</v>
      </c>
      <c r="B121">
        <v>130</v>
      </c>
      <c r="D121" t="s">
        <v>147</v>
      </c>
      <c r="E121" t="s">
        <v>182</v>
      </c>
      <c r="I121" t="s">
        <v>541</v>
      </c>
      <c r="J121" t="s">
        <v>542</v>
      </c>
      <c r="K121">
        <v>130</v>
      </c>
      <c r="L121">
        <v>45645.863287037035</v>
      </c>
      <c r="M121">
        <v>45645.863287037035</v>
      </c>
      <c r="N121">
        <v>7</v>
      </c>
      <c r="O121">
        <v>7</v>
      </c>
      <c r="P121" t="s">
        <v>185</v>
      </c>
      <c r="Q121" t="b">
        <v>0</v>
      </c>
      <c r="R121" t="s">
        <v>543</v>
      </c>
    </row>
    <row r="122" spans="1:18" x14ac:dyDescent="0.25">
      <c r="A122">
        <v>0</v>
      </c>
      <c r="B122">
        <v>131</v>
      </c>
      <c r="D122" t="s">
        <v>147</v>
      </c>
      <c r="E122" t="s">
        <v>182</v>
      </c>
      <c r="I122" t="s">
        <v>544</v>
      </c>
      <c r="J122" t="s">
        <v>545</v>
      </c>
      <c r="K122">
        <v>131</v>
      </c>
      <c r="L122">
        <v>45645.863287037035</v>
      </c>
      <c r="M122">
        <v>45645.863287037035</v>
      </c>
      <c r="N122">
        <v>7</v>
      </c>
      <c r="O122">
        <v>7</v>
      </c>
      <c r="P122" t="s">
        <v>185</v>
      </c>
      <c r="Q122" t="b">
        <v>0</v>
      </c>
      <c r="R122" t="s">
        <v>546</v>
      </c>
    </row>
    <row r="123" spans="1:18" x14ac:dyDescent="0.25">
      <c r="A123">
        <v>0</v>
      </c>
      <c r="B123">
        <v>132</v>
      </c>
      <c r="D123" t="s">
        <v>147</v>
      </c>
      <c r="E123" t="s">
        <v>182</v>
      </c>
      <c r="I123" t="s">
        <v>547</v>
      </c>
      <c r="J123" t="s">
        <v>548</v>
      </c>
      <c r="K123">
        <v>132</v>
      </c>
      <c r="L123">
        <v>45645.863287037035</v>
      </c>
      <c r="M123">
        <v>45645.863287037035</v>
      </c>
      <c r="N123">
        <v>7</v>
      </c>
      <c r="O123">
        <v>7</v>
      </c>
      <c r="P123" t="s">
        <v>185</v>
      </c>
      <c r="Q123" t="b">
        <v>0</v>
      </c>
      <c r="R123" t="s">
        <v>549</v>
      </c>
    </row>
    <row r="124" spans="1:18" x14ac:dyDescent="0.25">
      <c r="A124">
        <v>0</v>
      </c>
      <c r="B124">
        <v>133</v>
      </c>
      <c r="D124" t="s">
        <v>147</v>
      </c>
      <c r="E124" t="s">
        <v>182</v>
      </c>
      <c r="I124" t="s">
        <v>550</v>
      </c>
      <c r="J124" t="s">
        <v>551</v>
      </c>
      <c r="K124">
        <v>133</v>
      </c>
      <c r="L124">
        <v>45645.863287037035</v>
      </c>
      <c r="M124">
        <v>45645.863287037035</v>
      </c>
      <c r="N124">
        <v>7</v>
      </c>
      <c r="O124">
        <v>7</v>
      </c>
      <c r="P124" t="s">
        <v>185</v>
      </c>
      <c r="Q124" t="b">
        <v>0</v>
      </c>
      <c r="R124" t="s">
        <v>552</v>
      </c>
    </row>
    <row r="125" spans="1:18" x14ac:dyDescent="0.25">
      <c r="A125">
        <v>0</v>
      </c>
      <c r="B125">
        <v>134</v>
      </c>
      <c r="D125" t="s">
        <v>147</v>
      </c>
      <c r="E125" t="s">
        <v>182</v>
      </c>
      <c r="I125" t="s">
        <v>553</v>
      </c>
      <c r="J125" t="s">
        <v>554</v>
      </c>
      <c r="K125">
        <v>134</v>
      </c>
      <c r="L125">
        <v>45645.863287037035</v>
      </c>
      <c r="M125">
        <v>45645.863287037035</v>
      </c>
      <c r="N125">
        <v>7</v>
      </c>
      <c r="O125">
        <v>7</v>
      </c>
      <c r="P125" t="s">
        <v>185</v>
      </c>
      <c r="Q125" t="b">
        <v>0</v>
      </c>
      <c r="R125" t="s">
        <v>555</v>
      </c>
    </row>
    <row r="126" spans="1:18" x14ac:dyDescent="0.25">
      <c r="A126">
        <v>0</v>
      </c>
      <c r="B126">
        <v>135</v>
      </c>
      <c r="D126" t="s">
        <v>147</v>
      </c>
      <c r="E126" t="s">
        <v>182</v>
      </c>
      <c r="I126" t="s">
        <v>556</v>
      </c>
      <c r="J126" t="s">
        <v>557</v>
      </c>
      <c r="K126">
        <v>135</v>
      </c>
      <c r="L126">
        <v>45645.863287037035</v>
      </c>
      <c r="M126">
        <v>45645.863287037035</v>
      </c>
      <c r="N126">
        <v>7</v>
      </c>
      <c r="O126">
        <v>7</v>
      </c>
      <c r="P126" t="s">
        <v>185</v>
      </c>
      <c r="Q126" t="b">
        <v>0</v>
      </c>
      <c r="R126" t="s">
        <v>558</v>
      </c>
    </row>
    <row r="127" spans="1:18" x14ac:dyDescent="0.25">
      <c r="A127">
        <v>0</v>
      </c>
      <c r="B127">
        <v>136</v>
      </c>
      <c r="D127" t="s">
        <v>147</v>
      </c>
      <c r="E127" t="s">
        <v>182</v>
      </c>
      <c r="I127" t="s">
        <v>559</v>
      </c>
      <c r="J127" t="s">
        <v>560</v>
      </c>
      <c r="K127">
        <v>136</v>
      </c>
      <c r="L127">
        <v>45645.863287037035</v>
      </c>
      <c r="M127">
        <v>45645.863287037035</v>
      </c>
      <c r="N127">
        <v>7</v>
      </c>
      <c r="O127">
        <v>7</v>
      </c>
      <c r="P127" t="s">
        <v>185</v>
      </c>
      <c r="Q127" t="b">
        <v>0</v>
      </c>
      <c r="R127" t="s">
        <v>561</v>
      </c>
    </row>
    <row r="128" spans="1:18" x14ac:dyDescent="0.25">
      <c r="A128">
        <v>0</v>
      </c>
      <c r="B128">
        <v>137</v>
      </c>
      <c r="D128" t="s">
        <v>147</v>
      </c>
      <c r="E128" t="s">
        <v>182</v>
      </c>
      <c r="I128" t="s">
        <v>562</v>
      </c>
      <c r="J128" t="s">
        <v>563</v>
      </c>
      <c r="K128">
        <v>137</v>
      </c>
      <c r="L128">
        <v>45645.863287037035</v>
      </c>
      <c r="M128">
        <v>45645.863287037035</v>
      </c>
      <c r="N128">
        <v>7</v>
      </c>
      <c r="O128">
        <v>7</v>
      </c>
      <c r="P128" t="s">
        <v>185</v>
      </c>
      <c r="Q128" t="b">
        <v>0</v>
      </c>
      <c r="R128" t="s">
        <v>564</v>
      </c>
    </row>
    <row r="129" spans="1:18" x14ac:dyDescent="0.25">
      <c r="A129">
        <v>0</v>
      </c>
      <c r="B129">
        <v>138</v>
      </c>
      <c r="D129" t="s">
        <v>147</v>
      </c>
      <c r="E129" t="s">
        <v>182</v>
      </c>
      <c r="I129" t="s">
        <v>565</v>
      </c>
      <c r="J129" t="s">
        <v>566</v>
      </c>
      <c r="K129">
        <v>138</v>
      </c>
      <c r="L129">
        <v>45645.863287037035</v>
      </c>
      <c r="M129">
        <v>45645.863287037035</v>
      </c>
      <c r="N129">
        <v>7</v>
      </c>
      <c r="O129">
        <v>7</v>
      </c>
      <c r="P129" t="s">
        <v>185</v>
      </c>
      <c r="Q129" t="b">
        <v>0</v>
      </c>
      <c r="R129" t="s">
        <v>567</v>
      </c>
    </row>
    <row r="130" spans="1:18" x14ac:dyDescent="0.25">
      <c r="A130">
        <v>0</v>
      </c>
      <c r="B130">
        <v>139</v>
      </c>
      <c r="D130" t="s">
        <v>147</v>
      </c>
      <c r="E130" t="s">
        <v>182</v>
      </c>
      <c r="I130" t="s">
        <v>568</v>
      </c>
      <c r="J130" t="s">
        <v>569</v>
      </c>
      <c r="K130">
        <v>139</v>
      </c>
      <c r="L130">
        <v>45645.863287037035</v>
      </c>
      <c r="M130">
        <v>45645.863287037035</v>
      </c>
      <c r="N130">
        <v>7</v>
      </c>
      <c r="O130">
        <v>7</v>
      </c>
      <c r="P130" t="s">
        <v>185</v>
      </c>
      <c r="Q130" t="b">
        <v>0</v>
      </c>
      <c r="R130" t="s">
        <v>570</v>
      </c>
    </row>
    <row r="131" spans="1:18" x14ac:dyDescent="0.25">
      <c r="A131">
        <v>0</v>
      </c>
      <c r="B131">
        <v>140</v>
      </c>
      <c r="D131" t="s">
        <v>147</v>
      </c>
      <c r="E131" t="s">
        <v>182</v>
      </c>
      <c r="I131" t="s">
        <v>571</v>
      </c>
      <c r="J131" t="s">
        <v>572</v>
      </c>
      <c r="K131">
        <v>140</v>
      </c>
      <c r="L131">
        <v>45645.863287037035</v>
      </c>
      <c r="M131">
        <v>45645.863287037035</v>
      </c>
      <c r="N131">
        <v>7</v>
      </c>
      <c r="O131">
        <v>7</v>
      </c>
      <c r="P131" t="s">
        <v>185</v>
      </c>
      <c r="Q131" t="b">
        <v>0</v>
      </c>
      <c r="R131" t="s">
        <v>573</v>
      </c>
    </row>
    <row r="132" spans="1:18" x14ac:dyDescent="0.25">
      <c r="A132">
        <v>0</v>
      </c>
      <c r="B132">
        <v>141</v>
      </c>
      <c r="D132" t="s">
        <v>147</v>
      </c>
      <c r="E132" t="s">
        <v>182</v>
      </c>
      <c r="I132" t="s">
        <v>574</v>
      </c>
      <c r="J132" t="s">
        <v>575</v>
      </c>
      <c r="K132">
        <v>141</v>
      </c>
      <c r="L132">
        <v>45645.863287037035</v>
      </c>
      <c r="M132">
        <v>45645.863287037035</v>
      </c>
      <c r="N132">
        <v>7</v>
      </c>
      <c r="O132">
        <v>7</v>
      </c>
      <c r="P132" t="s">
        <v>185</v>
      </c>
      <c r="Q132" t="b">
        <v>0</v>
      </c>
      <c r="R132" t="s">
        <v>576</v>
      </c>
    </row>
    <row r="133" spans="1:18" x14ac:dyDescent="0.25">
      <c r="A133">
        <v>0</v>
      </c>
      <c r="B133">
        <v>142</v>
      </c>
      <c r="D133" t="s">
        <v>147</v>
      </c>
      <c r="E133" t="s">
        <v>182</v>
      </c>
      <c r="I133" t="s">
        <v>577</v>
      </c>
      <c r="J133" t="s">
        <v>578</v>
      </c>
      <c r="K133">
        <v>142</v>
      </c>
      <c r="L133">
        <v>45645.863287037035</v>
      </c>
      <c r="M133">
        <v>45645.863287037035</v>
      </c>
      <c r="N133">
        <v>7</v>
      </c>
      <c r="O133">
        <v>7</v>
      </c>
      <c r="P133" t="s">
        <v>185</v>
      </c>
      <c r="Q133" t="b">
        <v>0</v>
      </c>
      <c r="R133" t="s">
        <v>579</v>
      </c>
    </row>
    <row r="134" spans="1:18" x14ac:dyDescent="0.25">
      <c r="A134">
        <v>0</v>
      </c>
      <c r="B134">
        <v>143</v>
      </c>
      <c r="D134" t="s">
        <v>147</v>
      </c>
      <c r="E134" t="s">
        <v>182</v>
      </c>
      <c r="I134" t="s">
        <v>580</v>
      </c>
      <c r="J134" t="s">
        <v>581</v>
      </c>
      <c r="K134">
        <v>143</v>
      </c>
      <c r="L134">
        <v>45645.863287037035</v>
      </c>
      <c r="M134">
        <v>45645.863287037035</v>
      </c>
      <c r="N134">
        <v>7</v>
      </c>
      <c r="O134">
        <v>7</v>
      </c>
      <c r="P134" t="s">
        <v>185</v>
      </c>
      <c r="Q134" t="b">
        <v>0</v>
      </c>
      <c r="R134" t="s">
        <v>582</v>
      </c>
    </row>
    <row r="135" spans="1:18" x14ac:dyDescent="0.25">
      <c r="A135">
        <v>0</v>
      </c>
      <c r="B135">
        <v>144</v>
      </c>
      <c r="D135" t="s">
        <v>147</v>
      </c>
      <c r="E135" t="s">
        <v>182</v>
      </c>
      <c r="I135" t="s">
        <v>583</v>
      </c>
      <c r="J135" t="s">
        <v>584</v>
      </c>
      <c r="K135">
        <v>144</v>
      </c>
      <c r="L135">
        <v>45645.863298611112</v>
      </c>
      <c r="M135">
        <v>45645.863298611112</v>
      </c>
      <c r="N135">
        <v>7</v>
      </c>
      <c r="O135">
        <v>7</v>
      </c>
      <c r="P135" t="s">
        <v>185</v>
      </c>
      <c r="Q135" t="b">
        <v>0</v>
      </c>
      <c r="R135" t="s">
        <v>585</v>
      </c>
    </row>
    <row r="136" spans="1:18" x14ac:dyDescent="0.25">
      <c r="A136">
        <v>0</v>
      </c>
      <c r="B136">
        <v>145</v>
      </c>
      <c r="D136" t="s">
        <v>147</v>
      </c>
      <c r="E136" t="s">
        <v>182</v>
      </c>
      <c r="I136" t="s">
        <v>586</v>
      </c>
      <c r="J136" t="s">
        <v>587</v>
      </c>
      <c r="K136">
        <v>145</v>
      </c>
      <c r="L136">
        <v>45645.863298611112</v>
      </c>
      <c r="M136">
        <v>45645.863298611112</v>
      </c>
      <c r="N136">
        <v>7</v>
      </c>
      <c r="O136">
        <v>7</v>
      </c>
      <c r="P136" t="s">
        <v>185</v>
      </c>
      <c r="Q136" t="b">
        <v>0</v>
      </c>
      <c r="R136" t="s">
        <v>588</v>
      </c>
    </row>
    <row r="137" spans="1:18" x14ac:dyDescent="0.25">
      <c r="A137">
        <v>0</v>
      </c>
      <c r="B137">
        <v>146</v>
      </c>
      <c r="D137" t="s">
        <v>147</v>
      </c>
      <c r="E137" t="s">
        <v>182</v>
      </c>
      <c r="I137" t="s">
        <v>589</v>
      </c>
      <c r="J137" t="s">
        <v>590</v>
      </c>
      <c r="K137">
        <v>146</v>
      </c>
      <c r="L137">
        <v>45645.863298611112</v>
      </c>
      <c r="M137">
        <v>45645.863298611112</v>
      </c>
      <c r="N137">
        <v>7</v>
      </c>
      <c r="O137">
        <v>7</v>
      </c>
      <c r="P137" t="s">
        <v>185</v>
      </c>
      <c r="Q137" t="b">
        <v>0</v>
      </c>
      <c r="R137" t="s">
        <v>591</v>
      </c>
    </row>
    <row r="138" spans="1:18" x14ac:dyDescent="0.25">
      <c r="A138">
        <v>0</v>
      </c>
      <c r="B138">
        <v>147</v>
      </c>
      <c r="D138" t="s">
        <v>147</v>
      </c>
      <c r="E138" t="s">
        <v>182</v>
      </c>
      <c r="I138" t="s">
        <v>592</v>
      </c>
      <c r="J138" t="s">
        <v>593</v>
      </c>
      <c r="K138">
        <v>147</v>
      </c>
      <c r="L138">
        <v>45645.863298611112</v>
      </c>
      <c r="M138">
        <v>45645.863298611112</v>
      </c>
      <c r="N138">
        <v>7</v>
      </c>
      <c r="O138">
        <v>7</v>
      </c>
      <c r="P138" t="s">
        <v>185</v>
      </c>
      <c r="Q138" t="b">
        <v>0</v>
      </c>
      <c r="R138" t="s">
        <v>594</v>
      </c>
    </row>
    <row r="139" spans="1:18" x14ac:dyDescent="0.25">
      <c r="A139">
        <v>0</v>
      </c>
      <c r="B139">
        <v>148</v>
      </c>
      <c r="D139" t="s">
        <v>147</v>
      </c>
      <c r="E139" t="s">
        <v>182</v>
      </c>
      <c r="I139" t="s">
        <v>595</v>
      </c>
      <c r="J139" t="s">
        <v>596</v>
      </c>
      <c r="K139">
        <v>148</v>
      </c>
      <c r="L139">
        <v>45645.863298611112</v>
      </c>
      <c r="M139">
        <v>45645.863298611112</v>
      </c>
      <c r="N139">
        <v>7</v>
      </c>
      <c r="O139">
        <v>7</v>
      </c>
      <c r="P139" t="s">
        <v>185</v>
      </c>
      <c r="Q139" t="b">
        <v>0</v>
      </c>
      <c r="R139" t="s">
        <v>597</v>
      </c>
    </row>
    <row r="140" spans="1:18" x14ac:dyDescent="0.25">
      <c r="A140">
        <v>0</v>
      </c>
      <c r="B140">
        <v>149</v>
      </c>
      <c r="D140" t="s">
        <v>147</v>
      </c>
      <c r="E140" t="s">
        <v>182</v>
      </c>
      <c r="I140" t="s">
        <v>598</v>
      </c>
      <c r="J140" t="s">
        <v>599</v>
      </c>
      <c r="K140">
        <v>149</v>
      </c>
      <c r="L140">
        <v>45645.863298611112</v>
      </c>
      <c r="M140">
        <v>45645.863298611112</v>
      </c>
      <c r="N140">
        <v>7</v>
      </c>
      <c r="O140">
        <v>7</v>
      </c>
      <c r="P140" t="s">
        <v>185</v>
      </c>
      <c r="Q140" t="b">
        <v>0</v>
      </c>
      <c r="R140" t="s">
        <v>600</v>
      </c>
    </row>
    <row r="141" spans="1:18" x14ac:dyDescent="0.25">
      <c r="A141">
        <v>0</v>
      </c>
      <c r="B141">
        <v>150</v>
      </c>
      <c r="D141" t="s">
        <v>147</v>
      </c>
      <c r="E141" t="s">
        <v>182</v>
      </c>
      <c r="I141" t="s">
        <v>601</v>
      </c>
      <c r="J141" t="s">
        <v>602</v>
      </c>
      <c r="K141">
        <v>150</v>
      </c>
      <c r="L141">
        <v>45645.863298611112</v>
      </c>
      <c r="M141">
        <v>45645.863298611112</v>
      </c>
      <c r="N141">
        <v>7</v>
      </c>
      <c r="O141">
        <v>7</v>
      </c>
      <c r="P141" t="s">
        <v>185</v>
      </c>
      <c r="Q141" t="b">
        <v>0</v>
      </c>
      <c r="R141" t="s">
        <v>603</v>
      </c>
    </row>
    <row r="142" spans="1:18" x14ac:dyDescent="0.25">
      <c r="A142">
        <v>0</v>
      </c>
      <c r="B142">
        <v>151</v>
      </c>
      <c r="D142" t="s">
        <v>147</v>
      </c>
      <c r="E142" t="s">
        <v>182</v>
      </c>
      <c r="I142" t="s">
        <v>604</v>
      </c>
      <c r="J142" t="s">
        <v>605</v>
      </c>
      <c r="K142">
        <v>151</v>
      </c>
      <c r="L142">
        <v>45645.863298611112</v>
      </c>
      <c r="M142">
        <v>45645.863298611112</v>
      </c>
      <c r="N142">
        <v>7</v>
      </c>
      <c r="O142">
        <v>7</v>
      </c>
      <c r="P142" t="s">
        <v>185</v>
      </c>
      <c r="Q142" t="b">
        <v>0</v>
      </c>
      <c r="R142" t="s">
        <v>606</v>
      </c>
    </row>
    <row r="143" spans="1:18" x14ac:dyDescent="0.25">
      <c r="A143">
        <v>0</v>
      </c>
      <c r="B143">
        <v>152</v>
      </c>
      <c r="D143" t="s">
        <v>147</v>
      </c>
      <c r="E143" t="s">
        <v>182</v>
      </c>
      <c r="I143" t="s">
        <v>607</v>
      </c>
      <c r="J143" t="s">
        <v>608</v>
      </c>
      <c r="K143">
        <v>152</v>
      </c>
      <c r="L143">
        <v>45645.863298611112</v>
      </c>
      <c r="M143">
        <v>45645.863298611112</v>
      </c>
      <c r="N143">
        <v>7</v>
      </c>
      <c r="O143">
        <v>7</v>
      </c>
      <c r="P143" t="s">
        <v>185</v>
      </c>
      <c r="Q143" t="b">
        <v>0</v>
      </c>
      <c r="R143" t="s">
        <v>609</v>
      </c>
    </row>
    <row r="144" spans="1:18" x14ac:dyDescent="0.25">
      <c r="A144">
        <v>0</v>
      </c>
      <c r="B144">
        <v>153</v>
      </c>
      <c r="D144" t="s">
        <v>147</v>
      </c>
      <c r="E144" t="s">
        <v>182</v>
      </c>
      <c r="I144" t="s">
        <v>610</v>
      </c>
      <c r="J144" t="s">
        <v>611</v>
      </c>
      <c r="K144">
        <v>153</v>
      </c>
      <c r="L144">
        <v>45645.863298611112</v>
      </c>
      <c r="M144">
        <v>45645.863298611112</v>
      </c>
      <c r="N144">
        <v>7</v>
      </c>
      <c r="O144">
        <v>7</v>
      </c>
      <c r="P144" t="s">
        <v>185</v>
      </c>
      <c r="Q144" t="b">
        <v>0</v>
      </c>
      <c r="R144" t="s">
        <v>612</v>
      </c>
    </row>
    <row r="145" spans="1:18" x14ac:dyDescent="0.25">
      <c r="A145">
        <v>0</v>
      </c>
      <c r="B145">
        <v>154</v>
      </c>
      <c r="D145" t="s">
        <v>147</v>
      </c>
      <c r="E145" t="s">
        <v>182</v>
      </c>
      <c r="I145" t="s">
        <v>613</v>
      </c>
      <c r="J145" t="s">
        <v>614</v>
      </c>
      <c r="K145">
        <v>154</v>
      </c>
      <c r="L145">
        <v>45645.863298611112</v>
      </c>
      <c r="M145">
        <v>45645.863298611112</v>
      </c>
      <c r="N145">
        <v>7</v>
      </c>
      <c r="O145">
        <v>7</v>
      </c>
      <c r="P145" t="s">
        <v>185</v>
      </c>
      <c r="Q145" t="b">
        <v>0</v>
      </c>
      <c r="R145" t="s">
        <v>615</v>
      </c>
    </row>
    <row r="146" spans="1:18" x14ac:dyDescent="0.25">
      <c r="A146">
        <v>0</v>
      </c>
      <c r="B146">
        <v>155</v>
      </c>
      <c r="D146" t="s">
        <v>147</v>
      </c>
      <c r="E146" t="s">
        <v>182</v>
      </c>
      <c r="I146" t="s">
        <v>616</v>
      </c>
      <c r="J146" t="s">
        <v>617</v>
      </c>
      <c r="K146">
        <v>155</v>
      </c>
      <c r="L146">
        <v>45645.863298611112</v>
      </c>
      <c r="M146">
        <v>45645.863298611112</v>
      </c>
      <c r="N146">
        <v>7</v>
      </c>
      <c r="O146">
        <v>7</v>
      </c>
      <c r="P146" t="s">
        <v>185</v>
      </c>
      <c r="Q146" t="b">
        <v>0</v>
      </c>
      <c r="R146" t="s">
        <v>618</v>
      </c>
    </row>
    <row r="147" spans="1:18" x14ac:dyDescent="0.25">
      <c r="A147">
        <v>0</v>
      </c>
      <c r="B147">
        <v>156</v>
      </c>
      <c r="D147" t="s">
        <v>147</v>
      </c>
      <c r="E147" t="s">
        <v>182</v>
      </c>
      <c r="I147" t="s">
        <v>619</v>
      </c>
      <c r="J147" t="s">
        <v>620</v>
      </c>
      <c r="K147">
        <v>156</v>
      </c>
      <c r="L147">
        <v>45645.863298611112</v>
      </c>
      <c r="M147">
        <v>45645.863298611112</v>
      </c>
      <c r="N147">
        <v>7</v>
      </c>
      <c r="O147">
        <v>7</v>
      </c>
      <c r="P147" t="s">
        <v>185</v>
      </c>
      <c r="Q147" t="b">
        <v>0</v>
      </c>
      <c r="R147" t="s">
        <v>621</v>
      </c>
    </row>
    <row r="148" spans="1:18" x14ac:dyDescent="0.25">
      <c r="A148">
        <v>0</v>
      </c>
      <c r="B148">
        <v>157</v>
      </c>
      <c r="D148" t="s">
        <v>147</v>
      </c>
      <c r="E148" t="s">
        <v>182</v>
      </c>
      <c r="I148" t="s">
        <v>622</v>
      </c>
      <c r="J148" t="s">
        <v>623</v>
      </c>
      <c r="K148">
        <v>157</v>
      </c>
      <c r="L148">
        <v>45645.863298611112</v>
      </c>
      <c r="M148">
        <v>45645.863298611112</v>
      </c>
      <c r="N148">
        <v>7</v>
      </c>
      <c r="O148">
        <v>7</v>
      </c>
      <c r="P148" t="s">
        <v>185</v>
      </c>
      <c r="Q148" t="b">
        <v>0</v>
      </c>
      <c r="R148" t="s">
        <v>624</v>
      </c>
    </row>
    <row r="149" spans="1:18" x14ac:dyDescent="0.25">
      <c r="A149">
        <v>0</v>
      </c>
      <c r="B149">
        <v>158</v>
      </c>
      <c r="D149" t="s">
        <v>147</v>
      </c>
      <c r="E149" t="s">
        <v>182</v>
      </c>
      <c r="I149" t="s">
        <v>625</v>
      </c>
      <c r="J149" t="s">
        <v>626</v>
      </c>
      <c r="K149">
        <v>158</v>
      </c>
      <c r="L149">
        <v>45645.863298611112</v>
      </c>
      <c r="M149">
        <v>45645.863298611112</v>
      </c>
      <c r="N149">
        <v>7</v>
      </c>
      <c r="O149">
        <v>7</v>
      </c>
      <c r="P149" t="s">
        <v>185</v>
      </c>
      <c r="Q149" t="b">
        <v>0</v>
      </c>
      <c r="R149" t="s">
        <v>627</v>
      </c>
    </row>
    <row r="150" spans="1:18" x14ac:dyDescent="0.25">
      <c r="A150">
        <v>0</v>
      </c>
      <c r="B150">
        <v>159</v>
      </c>
      <c r="D150" t="s">
        <v>147</v>
      </c>
      <c r="E150" t="s">
        <v>182</v>
      </c>
      <c r="I150" t="s">
        <v>628</v>
      </c>
      <c r="J150" t="s">
        <v>629</v>
      </c>
      <c r="K150">
        <v>159</v>
      </c>
      <c r="L150">
        <v>45645.863298611112</v>
      </c>
      <c r="M150">
        <v>45645.863298611112</v>
      </c>
      <c r="N150">
        <v>7</v>
      </c>
      <c r="O150">
        <v>7</v>
      </c>
      <c r="P150" t="s">
        <v>185</v>
      </c>
      <c r="Q150" t="b">
        <v>0</v>
      </c>
      <c r="R150" t="s">
        <v>630</v>
      </c>
    </row>
    <row r="151" spans="1:18" x14ac:dyDescent="0.25">
      <c r="A151">
        <v>0</v>
      </c>
      <c r="B151">
        <v>160</v>
      </c>
      <c r="D151" t="s">
        <v>147</v>
      </c>
      <c r="E151" t="s">
        <v>182</v>
      </c>
      <c r="I151" t="s">
        <v>631</v>
      </c>
      <c r="J151" t="s">
        <v>632</v>
      </c>
      <c r="K151">
        <v>160</v>
      </c>
      <c r="L151">
        <v>45645.863298611112</v>
      </c>
      <c r="M151">
        <v>45645.863298611112</v>
      </c>
      <c r="N151">
        <v>7</v>
      </c>
      <c r="O151">
        <v>7</v>
      </c>
      <c r="P151" t="s">
        <v>185</v>
      </c>
      <c r="Q151" t="b">
        <v>0</v>
      </c>
      <c r="R151" t="s">
        <v>633</v>
      </c>
    </row>
    <row r="152" spans="1:18" x14ac:dyDescent="0.25">
      <c r="A152">
        <v>0</v>
      </c>
      <c r="B152">
        <v>161</v>
      </c>
      <c r="D152" t="s">
        <v>147</v>
      </c>
      <c r="E152" t="s">
        <v>182</v>
      </c>
      <c r="I152" t="s">
        <v>634</v>
      </c>
      <c r="J152" t="s">
        <v>635</v>
      </c>
      <c r="K152">
        <v>161</v>
      </c>
      <c r="L152">
        <v>45645.863298611112</v>
      </c>
      <c r="M152">
        <v>45645.863298611112</v>
      </c>
      <c r="N152">
        <v>7</v>
      </c>
      <c r="O152">
        <v>7</v>
      </c>
      <c r="P152" t="s">
        <v>185</v>
      </c>
      <c r="Q152" t="b">
        <v>0</v>
      </c>
      <c r="R152" t="s">
        <v>636</v>
      </c>
    </row>
    <row r="153" spans="1:18" x14ac:dyDescent="0.25">
      <c r="A153">
        <v>0</v>
      </c>
      <c r="B153">
        <v>162</v>
      </c>
      <c r="D153" t="s">
        <v>147</v>
      </c>
      <c r="E153" t="s">
        <v>182</v>
      </c>
      <c r="I153" t="s">
        <v>637</v>
      </c>
      <c r="J153" t="s">
        <v>638</v>
      </c>
      <c r="K153">
        <v>162</v>
      </c>
      <c r="L153">
        <v>45645.863298611112</v>
      </c>
      <c r="M153">
        <v>45645.863298611112</v>
      </c>
      <c r="N153">
        <v>7</v>
      </c>
      <c r="O153">
        <v>7</v>
      </c>
      <c r="P153" t="s">
        <v>185</v>
      </c>
      <c r="Q153" t="b">
        <v>0</v>
      </c>
      <c r="R153" t="s">
        <v>639</v>
      </c>
    </row>
    <row r="154" spans="1:18" x14ac:dyDescent="0.25">
      <c r="A154">
        <v>0</v>
      </c>
      <c r="B154">
        <v>163</v>
      </c>
      <c r="D154" t="s">
        <v>147</v>
      </c>
      <c r="E154" t="s">
        <v>182</v>
      </c>
      <c r="I154" t="s">
        <v>640</v>
      </c>
      <c r="J154" t="s">
        <v>641</v>
      </c>
      <c r="K154">
        <v>163</v>
      </c>
      <c r="L154">
        <v>45645.863298611112</v>
      </c>
      <c r="M154">
        <v>45645.863298611112</v>
      </c>
      <c r="N154">
        <v>7</v>
      </c>
      <c r="O154">
        <v>7</v>
      </c>
      <c r="P154" t="s">
        <v>185</v>
      </c>
      <c r="Q154" t="b">
        <v>0</v>
      </c>
      <c r="R154" t="s">
        <v>642</v>
      </c>
    </row>
    <row r="155" spans="1:18" x14ac:dyDescent="0.25">
      <c r="A155">
        <v>0</v>
      </c>
      <c r="B155">
        <v>164</v>
      </c>
      <c r="D155" t="s">
        <v>147</v>
      </c>
      <c r="E155" t="s">
        <v>182</v>
      </c>
      <c r="I155" t="s">
        <v>643</v>
      </c>
      <c r="J155" t="s">
        <v>644</v>
      </c>
      <c r="K155">
        <v>164</v>
      </c>
      <c r="L155">
        <v>45645.863298611112</v>
      </c>
      <c r="M155">
        <v>45645.863298611112</v>
      </c>
      <c r="N155">
        <v>7</v>
      </c>
      <c r="O155">
        <v>7</v>
      </c>
      <c r="P155" t="s">
        <v>185</v>
      </c>
      <c r="Q155" t="b">
        <v>0</v>
      </c>
      <c r="R155" t="s">
        <v>645</v>
      </c>
    </row>
    <row r="156" spans="1:18" x14ac:dyDescent="0.25">
      <c r="A156">
        <v>0</v>
      </c>
      <c r="B156">
        <v>165</v>
      </c>
      <c r="D156" t="s">
        <v>147</v>
      </c>
      <c r="E156" t="s">
        <v>182</v>
      </c>
      <c r="I156" t="s">
        <v>646</v>
      </c>
      <c r="J156" t="s">
        <v>647</v>
      </c>
      <c r="K156">
        <v>165</v>
      </c>
      <c r="L156">
        <v>45645.863298611112</v>
      </c>
      <c r="M156">
        <v>45645.863298611112</v>
      </c>
      <c r="N156">
        <v>7</v>
      </c>
      <c r="O156">
        <v>7</v>
      </c>
      <c r="P156" t="s">
        <v>185</v>
      </c>
      <c r="Q156" t="b">
        <v>0</v>
      </c>
      <c r="R156" t="s">
        <v>648</v>
      </c>
    </row>
    <row r="157" spans="1:18" x14ac:dyDescent="0.25">
      <c r="A157">
        <v>0</v>
      </c>
      <c r="B157">
        <v>166</v>
      </c>
      <c r="D157" t="s">
        <v>147</v>
      </c>
      <c r="E157" t="s">
        <v>182</v>
      </c>
      <c r="I157" t="s">
        <v>649</v>
      </c>
      <c r="J157" t="s">
        <v>650</v>
      </c>
      <c r="K157">
        <v>166</v>
      </c>
      <c r="L157">
        <v>45645.863298611112</v>
      </c>
      <c r="M157">
        <v>45645.863298611112</v>
      </c>
      <c r="N157">
        <v>7</v>
      </c>
      <c r="O157">
        <v>7</v>
      </c>
      <c r="P157" t="s">
        <v>185</v>
      </c>
      <c r="Q157" t="b">
        <v>0</v>
      </c>
      <c r="R157" t="s">
        <v>651</v>
      </c>
    </row>
    <row r="158" spans="1:18" x14ac:dyDescent="0.25">
      <c r="A158">
        <v>0</v>
      </c>
      <c r="B158">
        <v>167</v>
      </c>
      <c r="D158" t="s">
        <v>147</v>
      </c>
      <c r="E158" t="s">
        <v>182</v>
      </c>
      <c r="I158" t="s">
        <v>652</v>
      </c>
      <c r="J158" t="s">
        <v>653</v>
      </c>
      <c r="K158">
        <v>167</v>
      </c>
      <c r="L158">
        <v>45645.863298611112</v>
      </c>
      <c r="M158">
        <v>45645.863298611112</v>
      </c>
      <c r="N158">
        <v>7</v>
      </c>
      <c r="O158">
        <v>7</v>
      </c>
      <c r="P158" t="s">
        <v>185</v>
      </c>
      <c r="Q158" t="b">
        <v>0</v>
      </c>
      <c r="R158" t="s">
        <v>654</v>
      </c>
    </row>
    <row r="159" spans="1:18" x14ac:dyDescent="0.25">
      <c r="A159">
        <v>0</v>
      </c>
      <c r="B159">
        <v>168</v>
      </c>
      <c r="D159" t="s">
        <v>147</v>
      </c>
      <c r="E159" t="s">
        <v>182</v>
      </c>
      <c r="I159" t="s">
        <v>655</v>
      </c>
      <c r="J159" t="s">
        <v>656</v>
      </c>
      <c r="K159">
        <v>168</v>
      </c>
      <c r="L159">
        <v>45645.863298611112</v>
      </c>
      <c r="M159">
        <v>45645.863298611112</v>
      </c>
      <c r="N159">
        <v>7</v>
      </c>
      <c r="O159">
        <v>7</v>
      </c>
      <c r="P159" t="s">
        <v>185</v>
      </c>
      <c r="Q159" t="b">
        <v>0</v>
      </c>
      <c r="R159" t="s">
        <v>657</v>
      </c>
    </row>
    <row r="160" spans="1:18" x14ac:dyDescent="0.25">
      <c r="A160">
        <v>0</v>
      </c>
      <c r="B160">
        <v>169</v>
      </c>
      <c r="D160" t="s">
        <v>147</v>
      </c>
      <c r="E160" t="s">
        <v>182</v>
      </c>
      <c r="I160" t="s">
        <v>658</v>
      </c>
      <c r="J160" t="s">
        <v>659</v>
      </c>
      <c r="K160">
        <v>169</v>
      </c>
      <c r="L160">
        <v>45645.863298611112</v>
      </c>
      <c r="M160">
        <v>45645.863298611112</v>
      </c>
      <c r="N160">
        <v>7</v>
      </c>
      <c r="O160">
        <v>7</v>
      </c>
      <c r="P160" t="s">
        <v>185</v>
      </c>
      <c r="Q160" t="b">
        <v>0</v>
      </c>
      <c r="R160" t="s">
        <v>660</v>
      </c>
    </row>
    <row r="161" spans="1:18" x14ac:dyDescent="0.25">
      <c r="A161">
        <v>0</v>
      </c>
      <c r="B161">
        <v>170</v>
      </c>
      <c r="D161" t="s">
        <v>147</v>
      </c>
      <c r="E161" t="s">
        <v>182</v>
      </c>
      <c r="I161" t="s">
        <v>661</v>
      </c>
      <c r="J161" t="s">
        <v>662</v>
      </c>
      <c r="K161">
        <v>170</v>
      </c>
      <c r="L161">
        <v>45645.863298611112</v>
      </c>
      <c r="M161">
        <v>45645.863298611112</v>
      </c>
      <c r="N161">
        <v>7</v>
      </c>
      <c r="O161">
        <v>7</v>
      </c>
      <c r="P161" t="s">
        <v>185</v>
      </c>
      <c r="Q161" t="b">
        <v>0</v>
      </c>
      <c r="R161" t="s">
        <v>663</v>
      </c>
    </row>
    <row r="162" spans="1:18" x14ac:dyDescent="0.25">
      <c r="A162">
        <v>0</v>
      </c>
      <c r="B162">
        <v>171</v>
      </c>
      <c r="D162" t="s">
        <v>147</v>
      </c>
      <c r="E162" t="s">
        <v>182</v>
      </c>
      <c r="I162" t="s">
        <v>664</v>
      </c>
      <c r="J162" t="s">
        <v>665</v>
      </c>
      <c r="K162">
        <v>171</v>
      </c>
      <c r="L162">
        <v>45645.863298611112</v>
      </c>
      <c r="M162">
        <v>45645.863298611112</v>
      </c>
      <c r="N162">
        <v>7</v>
      </c>
      <c r="O162">
        <v>7</v>
      </c>
      <c r="P162" t="s">
        <v>185</v>
      </c>
      <c r="Q162" t="b">
        <v>0</v>
      </c>
      <c r="R162" t="s">
        <v>666</v>
      </c>
    </row>
    <row r="163" spans="1:18" x14ac:dyDescent="0.25">
      <c r="A163">
        <v>0</v>
      </c>
      <c r="B163">
        <v>172</v>
      </c>
      <c r="D163" t="s">
        <v>147</v>
      </c>
      <c r="E163" t="s">
        <v>182</v>
      </c>
      <c r="I163" t="s">
        <v>667</v>
      </c>
      <c r="J163" t="s">
        <v>668</v>
      </c>
      <c r="K163">
        <v>172</v>
      </c>
      <c r="L163">
        <v>45645.863298611112</v>
      </c>
      <c r="M163">
        <v>45645.863298611112</v>
      </c>
      <c r="N163">
        <v>7</v>
      </c>
      <c r="O163">
        <v>7</v>
      </c>
      <c r="P163" t="s">
        <v>185</v>
      </c>
      <c r="Q163" t="b">
        <v>0</v>
      </c>
      <c r="R163" t="s">
        <v>669</v>
      </c>
    </row>
    <row r="164" spans="1:18" x14ac:dyDescent="0.25">
      <c r="A164">
        <v>0</v>
      </c>
      <c r="B164">
        <v>173</v>
      </c>
      <c r="D164" t="s">
        <v>147</v>
      </c>
      <c r="E164" t="s">
        <v>182</v>
      </c>
      <c r="I164" t="s">
        <v>670</v>
      </c>
      <c r="J164" t="s">
        <v>671</v>
      </c>
      <c r="K164">
        <v>173</v>
      </c>
      <c r="L164">
        <v>45645.863298611112</v>
      </c>
      <c r="M164">
        <v>45645.863298611112</v>
      </c>
      <c r="N164">
        <v>7</v>
      </c>
      <c r="O164">
        <v>7</v>
      </c>
      <c r="P164" t="s">
        <v>185</v>
      </c>
      <c r="Q164" t="b">
        <v>0</v>
      </c>
      <c r="R164" t="s">
        <v>672</v>
      </c>
    </row>
    <row r="165" spans="1:18" x14ac:dyDescent="0.25">
      <c r="A165">
        <v>0</v>
      </c>
      <c r="B165">
        <v>174</v>
      </c>
      <c r="D165" t="s">
        <v>147</v>
      </c>
      <c r="E165" t="s">
        <v>182</v>
      </c>
      <c r="I165" t="s">
        <v>673</v>
      </c>
      <c r="J165" t="s">
        <v>674</v>
      </c>
      <c r="K165">
        <v>174</v>
      </c>
      <c r="L165">
        <v>45645.863298611112</v>
      </c>
      <c r="M165">
        <v>45645.863298611112</v>
      </c>
      <c r="N165">
        <v>7</v>
      </c>
      <c r="O165">
        <v>7</v>
      </c>
      <c r="P165" t="s">
        <v>185</v>
      </c>
      <c r="Q165" t="b">
        <v>0</v>
      </c>
      <c r="R165" t="s">
        <v>675</v>
      </c>
    </row>
    <row r="166" spans="1:18" x14ac:dyDescent="0.25">
      <c r="A166">
        <v>0</v>
      </c>
      <c r="B166">
        <v>175</v>
      </c>
      <c r="D166" t="s">
        <v>147</v>
      </c>
      <c r="E166" t="s">
        <v>182</v>
      </c>
      <c r="I166" t="s">
        <v>676</v>
      </c>
      <c r="J166" t="s">
        <v>677</v>
      </c>
      <c r="K166">
        <v>175</v>
      </c>
      <c r="L166">
        <v>45645.863310185188</v>
      </c>
      <c r="M166">
        <v>45645.863310185188</v>
      </c>
      <c r="N166">
        <v>7</v>
      </c>
      <c r="O166">
        <v>7</v>
      </c>
      <c r="P166" t="s">
        <v>185</v>
      </c>
      <c r="Q166" t="b">
        <v>0</v>
      </c>
      <c r="R166" t="s">
        <v>678</v>
      </c>
    </row>
    <row r="167" spans="1:18" x14ac:dyDescent="0.25">
      <c r="A167">
        <v>0</v>
      </c>
      <c r="B167">
        <v>176</v>
      </c>
      <c r="D167" t="s">
        <v>147</v>
      </c>
      <c r="E167" t="s">
        <v>182</v>
      </c>
      <c r="I167" t="s">
        <v>679</v>
      </c>
      <c r="J167" t="s">
        <v>680</v>
      </c>
      <c r="K167">
        <v>176</v>
      </c>
      <c r="L167">
        <v>45645.863310185188</v>
      </c>
      <c r="M167">
        <v>45645.863310185188</v>
      </c>
      <c r="N167">
        <v>7</v>
      </c>
      <c r="O167">
        <v>7</v>
      </c>
      <c r="P167" t="s">
        <v>185</v>
      </c>
      <c r="Q167" t="b">
        <v>0</v>
      </c>
      <c r="R167" t="s">
        <v>681</v>
      </c>
    </row>
    <row r="168" spans="1:18" x14ac:dyDescent="0.25">
      <c r="A168">
        <v>0</v>
      </c>
      <c r="B168">
        <v>177</v>
      </c>
      <c r="D168" t="s">
        <v>147</v>
      </c>
      <c r="E168" t="s">
        <v>182</v>
      </c>
      <c r="I168" t="s">
        <v>682</v>
      </c>
      <c r="J168" t="s">
        <v>683</v>
      </c>
      <c r="K168">
        <v>177</v>
      </c>
      <c r="L168">
        <v>45645.863310185188</v>
      </c>
      <c r="M168">
        <v>45645.863310185188</v>
      </c>
      <c r="N168">
        <v>7</v>
      </c>
      <c r="O168">
        <v>7</v>
      </c>
      <c r="P168" t="s">
        <v>185</v>
      </c>
      <c r="Q168" t="b">
        <v>0</v>
      </c>
      <c r="R168" t="s">
        <v>684</v>
      </c>
    </row>
    <row r="169" spans="1:18" x14ac:dyDescent="0.25">
      <c r="A169">
        <v>0</v>
      </c>
      <c r="B169">
        <v>178</v>
      </c>
      <c r="D169" t="s">
        <v>147</v>
      </c>
      <c r="E169" t="s">
        <v>182</v>
      </c>
      <c r="I169" t="s">
        <v>685</v>
      </c>
      <c r="J169" t="s">
        <v>686</v>
      </c>
      <c r="K169">
        <v>178</v>
      </c>
      <c r="L169">
        <v>45645.863310185188</v>
      </c>
      <c r="M169">
        <v>45645.863310185188</v>
      </c>
      <c r="N169">
        <v>7</v>
      </c>
      <c r="O169">
        <v>7</v>
      </c>
      <c r="P169" t="s">
        <v>185</v>
      </c>
      <c r="Q169" t="b">
        <v>0</v>
      </c>
      <c r="R169" t="s">
        <v>687</v>
      </c>
    </row>
    <row r="170" spans="1:18" x14ac:dyDescent="0.25">
      <c r="A170">
        <v>0</v>
      </c>
      <c r="B170">
        <v>179</v>
      </c>
      <c r="D170" t="s">
        <v>147</v>
      </c>
      <c r="E170" t="s">
        <v>182</v>
      </c>
      <c r="I170" t="s">
        <v>688</v>
      </c>
      <c r="J170" t="s">
        <v>689</v>
      </c>
      <c r="K170">
        <v>179</v>
      </c>
      <c r="L170">
        <v>45645.863310185188</v>
      </c>
      <c r="M170">
        <v>45645.863310185188</v>
      </c>
      <c r="N170">
        <v>7</v>
      </c>
      <c r="O170">
        <v>7</v>
      </c>
      <c r="P170" t="s">
        <v>185</v>
      </c>
      <c r="Q170" t="b">
        <v>0</v>
      </c>
      <c r="R170" t="s">
        <v>690</v>
      </c>
    </row>
    <row r="171" spans="1:18" x14ac:dyDescent="0.25">
      <c r="A171">
        <v>0</v>
      </c>
      <c r="B171">
        <v>180</v>
      </c>
      <c r="D171" t="s">
        <v>147</v>
      </c>
      <c r="E171" t="s">
        <v>182</v>
      </c>
      <c r="I171" t="s">
        <v>691</v>
      </c>
      <c r="J171" t="s">
        <v>692</v>
      </c>
      <c r="K171">
        <v>180</v>
      </c>
      <c r="L171">
        <v>45645.863310185188</v>
      </c>
      <c r="M171">
        <v>45645.863310185188</v>
      </c>
      <c r="N171">
        <v>7</v>
      </c>
      <c r="O171">
        <v>7</v>
      </c>
      <c r="P171" t="s">
        <v>185</v>
      </c>
      <c r="Q171" t="b">
        <v>0</v>
      </c>
      <c r="R171" t="s">
        <v>693</v>
      </c>
    </row>
    <row r="172" spans="1:18" x14ac:dyDescent="0.25">
      <c r="A172">
        <v>0</v>
      </c>
      <c r="B172">
        <v>181</v>
      </c>
      <c r="D172" t="s">
        <v>147</v>
      </c>
      <c r="E172" t="s">
        <v>182</v>
      </c>
      <c r="I172" t="s">
        <v>694</v>
      </c>
      <c r="J172" t="s">
        <v>695</v>
      </c>
      <c r="K172">
        <v>181</v>
      </c>
      <c r="L172">
        <v>45645.863310185188</v>
      </c>
      <c r="M172">
        <v>45645.863310185188</v>
      </c>
      <c r="N172">
        <v>7</v>
      </c>
      <c r="O172">
        <v>7</v>
      </c>
      <c r="P172" t="s">
        <v>185</v>
      </c>
      <c r="Q172" t="b">
        <v>0</v>
      </c>
      <c r="R172" t="s">
        <v>696</v>
      </c>
    </row>
    <row r="173" spans="1:18" x14ac:dyDescent="0.25">
      <c r="A173">
        <v>0</v>
      </c>
      <c r="B173">
        <v>182</v>
      </c>
      <c r="D173" t="s">
        <v>147</v>
      </c>
      <c r="E173" t="s">
        <v>182</v>
      </c>
      <c r="I173" t="s">
        <v>697</v>
      </c>
      <c r="J173" t="s">
        <v>698</v>
      </c>
      <c r="K173">
        <v>182</v>
      </c>
      <c r="L173">
        <v>45645.863310185188</v>
      </c>
      <c r="M173">
        <v>45645.863310185188</v>
      </c>
      <c r="N173">
        <v>7</v>
      </c>
      <c r="O173">
        <v>7</v>
      </c>
      <c r="P173" t="s">
        <v>185</v>
      </c>
      <c r="Q173" t="b">
        <v>0</v>
      </c>
      <c r="R173" t="s">
        <v>699</v>
      </c>
    </row>
    <row r="174" spans="1:18" x14ac:dyDescent="0.25">
      <c r="A174">
        <v>0</v>
      </c>
      <c r="B174">
        <v>183</v>
      </c>
      <c r="D174" t="s">
        <v>147</v>
      </c>
      <c r="E174" t="s">
        <v>182</v>
      </c>
      <c r="I174" t="s">
        <v>700</v>
      </c>
      <c r="J174" t="s">
        <v>701</v>
      </c>
      <c r="K174">
        <v>183</v>
      </c>
      <c r="L174">
        <v>45645.863310185188</v>
      </c>
      <c r="M174">
        <v>45645.863310185188</v>
      </c>
      <c r="N174">
        <v>7</v>
      </c>
      <c r="O174">
        <v>7</v>
      </c>
      <c r="P174" t="s">
        <v>185</v>
      </c>
      <c r="Q174" t="b">
        <v>0</v>
      </c>
      <c r="R174" t="s">
        <v>702</v>
      </c>
    </row>
    <row r="175" spans="1:18" x14ac:dyDescent="0.25">
      <c r="A175">
        <v>0</v>
      </c>
      <c r="B175">
        <v>184</v>
      </c>
      <c r="D175" t="s">
        <v>147</v>
      </c>
      <c r="E175" t="s">
        <v>182</v>
      </c>
      <c r="I175" t="s">
        <v>703</v>
      </c>
      <c r="J175" t="s">
        <v>704</v>
      </c>
      <c r="K175">
        <v>184</v>
      </c>
      <c r="L175">
        <v>45645.863310185188</v>
      </c>
      <c r="M175">
        <v>45645.863310185188</v>
      </c>
      <c r="N175">
        <v>7</v>
      </c>
      <c r="O175">
        <v>7</v>
      </c>
      <c r="P175" t="s">
        <v>185</v>
      </c>
      <c r="Q175" t="b">
        <v>0</v>
      </c>
      <c r="R175" t="s">
        <v>705</v>
      </c>
    </row>
    <row r="176" spans="1:18" x14ac:dyDescent="0.25">
      <c r="A176">
        <v>0</v>
      </c>
      <c r="B176">
        <v>185</v>
      </c>
      <c r="D176" t="s">
        <v>147</v>
      </c>
      <c r="E176" t="s">
        <v>182</v>
      </c>
      <c r="I176" t="s">
        <v>706</v>
      </c>
      <c r="J176" t="s">
        <v>707</v>
      </c>
      <c r="K176">
        <v>185</v>
      </c>
      <c r="L176">
        <v>45645.863310185188</v>
      </c>
      <c r="M176">
        <v>45645.863310185188</v>
      </c>
      <c r="N176">
        <v>7</v>
      </c>
      <c r="O176">
        <v>7</v>
      </c>
      <c r="P176" t="s">
        <v>185</v>
      </c>
      <c r="Q176" t="b">
        <v>0</v>
      </c>
      <c r="R176" t="s">
        <v>708</v>
      </c>
    </row>
    <row r="177" spans="1:18" x14ac:dyDescent="0.25">
      <c r="A177">
        <v>0</v>
      </c>
      <c r="B177">
        <v>186</v>
      </c>
      <c r="D177" t="s">
        <v>147</v>
      </c>
      <c r="E177" t="s">
        <v>182</v>
      </c>
      <c r="I177" t="s">
        <v>709</v>
      </c>
      <c r="J177" t="s">
        <v>710</v>
      </c>
      <c r="K177">
        <v>186</v>
      </c>
      <c r="L177">
        <v>45645.863310185188</v>
      </c>
      <c r="M177">
        <v>45645.863310185188</v>
      </c>
      <c r="N177">
        <v>7</v>
      </c>
      <c r="O177">
        <v>7</v>
      </c>
      <c r="P177" t="s">
        <v>185</v>
      </c>
      <c r="Q177" t="b">
        <v>0</v>
      </c>
      <c r="R177" t="s">
        <v>711</v>
      </c>
    </row>
    <row r="178" spans="1:18" x14ac:dyDescent="0.25">
      <c r="A178">
        <v>0</v>
      </c>
      <c r="B178">
        <v>187</v>
      </c>
      <c r="D178" t="s">
        <v>147</v>
      </c>
      <c r="E178" t="s">
        <v>182</v>
      </c>
      <c r="I178" t="s">
        <v>712</v>
      </c>
      <c r="J178" t="s">
        <v>713</v>
      </c>
      <c r="K178">
        <v>187</v>
      </c>
      <c r="L178">
        <v>45645.863310185188</v>
      </c>
      <c r="M178">
        <v>45645.863310185188</v>
      </c>
      <c r="N178">
        <v>7</v>
      </c>
      <c r="O178">
        <v>7</v>
      </c>
      <c r="P178" t="s">
        <v>185</v>
      </c>
      <c r="Q178" t="b">
        <v>0</v>
      </c>
      <c r="R178" t="s">
        <v>714</v>
      </c>
    </row>
    <row r="179" spans="1:18" x14ac:dyDescent="0.25">
      <c r="A179">
        <v>0</v>
      </c>
      <c r="B179">
        <v>188</v>
      </c>
      <c r="D179" t="s">
        <v>147</v>
      </c>
      <c r="E179" t="s">
        <v>182</v>
      </c>
      <c r="I179" t="s">
        <v>715</v>
      </c>
      <c r="J179" t="s">
        <v>716</v>
      </c>
      <c r="K179">
        <v>188</v>
      </c>
      <c r="L179">
        <v>45645.863310185188</v>
      </c>
      <c r="M179">
        <v>45645.863310185188</v>
      </c>
      <c r="N179">
        <v>7</v>
      </c>
      <c r="O179">
        <v>7</v>
      </c>
      <c r="P179" t="s">
        <v>185</v>
      </c>
      <c r="Q179" t="b">
        <v>0</v>
      </c>
      <c r="R179" t="s">
        <v>717</v>
      </c>
    </row>
    <row r="180" spans="1:18" x14ac:dyDescent="0.25">
      <c r="A180">
        <v>0</v>
      </c>
      <c r="B180">
        <v>189</v>
      </c>
      <c r="D180" t="s">
        <v>147</v>
      </c>
      <c r="E180" t="s">
        <v>182</v>
      </c>
      <c r="I180" t="s">
        <v>718</v>
      </c>
      <c r="J180" t="s">
        <v>719</v>
      </c>
      <c r="K180">
        <v>189</v>
      </c>
      <c r="L180">
        <v>45645.863310185188</v>
      </c>
      <c r="M180">
        <v>45645.863310185188</v>
      </c>
      <c r="N180">
        <v>7</v>
      </c>
      <c r="O180">
        <v>7</v>
      </c>
      <c r="P180" t="s">
        <v>185</v>
      </c>
      <c r="Q180" t="b">
        <v>0</v>
      </c>
      <c r="R180" t="s">
        <v>720</v>
      </c>
    </row>
    <row r="181" spans="1:18" x14ac:dyDescent="0.25">
      <c r="A181">
        <v>0</v>
      </c>
      <c r="B181">
        <v>190</v>
      </c>
      <c r="D181" t="s">
        <v>147</v>
      </c>
      <c r="E181" t="s">
        <v>182</v>
      </c>
      <c r="I181" t="s">
        <v>721</v>
      </c>
      <c r="J181" t="s">
        <v>722</v>
      </c>
      <c r="K181">
        <v>190</v>
      </c>
      <c r="L181">
        <v>45645.863310185188</v>
      </c>
      <c r="M181">
        <v>45645.863310185188</v>
      </c>
      <c r="N181">
        <v>7</v>
      </c>
      <c r="O181">
        <v>7</v>
      </c>
      <c r="P181" t="s">
        <v>185</v>
      </c>
      <c r="Q181" t="b">
        <v>0</v>
      </c>
      <c r="R181" t="s">
        <v>723</v>
      </c>
    </row>
    <row r="182" spans="1:18" x14ac:dyDescent="0.25">
      <c r="A182">
        <v>0</v>
      </c>
      <c r="B182">
        <v>191</v>
      </c>
      <c r="D182" t="s">
        <v>147</v>
      </c>
      <c r="E182" t="s">
        <v>182</v>
      </c>
      <c r="I182" t="s">
        <v>724</v>
      </c>
      <c r="J182" t="s">
        <v>725</v>
      </c>
      <c r="K182">
        <v>191</v>
      </c>
      <c r="L182">
        <v>45645.863310185188</v>
      </c>
      <c r="M182">
        <v>45645.863310185188</v>
      </c>
      <c r="N182">
        <v>7</v>
      </c>
      <c r="O182">
        <v>7</v>
      </c>
      <c r="P182" t="s">
        <v>185</v>
      </c>
      <c r="Q182" t="b">
        <v>0</v>
      </c>
      <c r="R182" t="s">
        <v>726</v>
      </c>
    </row>
    <row r="183" spans="1:18" x14ac:dyDescent="0.25">
      <c r="A183">
        <v>0</v>
      </c>
      <c r="B183">
        <v>192</v>
      </c>
      <c r="D183" t="s">
        <v>147</v>
      </c>
      <c r="E183" t="s">
        <v>182</v>
      </c>
      <c r="I183" t="s">
        <v>727</v>
      </c>
      <c r="J183" t="s">
        <v>728</v>
      </c>
      <c r="K183">
        <v>192</v>
      </c>
      <c r="L183">
        <v>45645.863310185188</v>
      </c>
      <c r="M183">
        <v>45645.863310185188</v>
      </c>
      <c r="N183">
        <v>7</v>
      </c>
      <c r="O183">
        <v>7</v>
      </c>
      <c r="P183" t="s">
        <v>185</v>
      </c>
      <c r="Q183" t="b">
        <v>0</v>
      </c>
      <c r="R183" t="s">
        <v>729</v>
      </c>
    </row>
    <row r="184" spans="1:18" x14ac:dyDescent="0.25">
      <c r="A184">
        <v>0</v>
      </c>
      <c r="B184">
        <v>193</v>
      </c>
      <c r="D184" t="s">
        <v>147</v>
      </c>
      <c r="E184" t="s">
        <v>182</v>
      </c>
      <c r="I184" t="s">
        <v>730</v>
      </c>
      <c r="J184" t="s">
        <v>731</v>
      </c>
      <c r="K184">
        <v>193</v>
      </c>
      <c r="L184">
        <v>45645.863310185188</v>
      </c>
      <c r="M184">
        <v>45645.863310185188</v>
      </c>
      <c r="N184">
        <v>7</v>
      </c>
      <c r="O184">
        <v>7</v>
      </c>
      <c r="P184" t="s">
        <v>185</v>
      </c>
      <c r="Q184" t="b">
        <v>0</v>
      </c>
      <c r="R184" t="s">
        <v>732</v>
      </c>
    </row>
    <row r="185" spans="1:18" x14ac:dyDescent="0.25">
      <c r="A185">
        <v>0</v>
      </c>
      <c r="B185">
        <v>194</v>
      </c>
      <c r="D185" t="s">
        <v>147</v>
      </c>
      <c r="E185" t="s">
        <v>182</v>
      </c>
      <c r="I185" t="s">
        <v>733</v>
      </c>
      <c r="J185" t="s">
        <v>734</v>
      </c>
      <c r="K185">
        <v>194</v>
      </c>
      <c r="L185">
        <v>45645.863310185188</v>
      </c>
      <c r="M185">
        <v>45645.863310185188</v>
      </c>
      <c r="N185">
        <v>7</v>
      </c>
      <c r="O185">
        <v>7</v>
      </c>
      <c r="P185" t="s">
        <v>185</v>
      </c>
      <c r="Q185" t="b">
        <v>0</v>
      </c>
      <c r="R185" t="s">
        <v>735</v>
      </c>
    </row>
    <row r="186" spans="1:18" x14ac:dyDescent="0.25">
      <c r="A186">
        <v>0</v>
      </c>
      <c r="B186">
        <v>195</v>
      </c>
      <c r="D186" t="s">
        <v>147</v>
      </c>
      <c r="E186" t="s">
        <v>182</v>
      </c>
      <c r="I186" t="s">
        <v>736</v>
      </c>
      <c r="J186" t="s">
        <v>737</v>
      </c>
      <c r="K186">
        <v>195</v>
      </c>
      <c r="L186">
        <v>45645.863310185188</v>
      </c>
      <c r="M186">
        <v>45645.863310185188</v>
      </c>
      <c r="N186">
        <v>7</v>
      </c>
      <c r="O186">
        <v>7</v>
      </c>
      <c r="P186" t="s">
        <v>185</v>
      </c>
      <c r="Q186" t="b">
        <v>0</v>
      </c>
      <c r="R186" t="s">
        <v>738</v>
      </c>
    </row>
    <row r="187" spans="1:18" x14ac:dyDescent="0.25">
      <c r="A187">
        <v>0</v>
      </c>
      <c r="B187">
        <v>196</v>
      </c>
      <c r="D187" t="s">
        <v>147</v>
      </c>
      <c r="E187" t="s">
        <v>182</v>
      </c>
      <c r="I187" t="s">
        <v>739</v>
      </c>
      <c r="J187" t="s">
        <v>740</v>
      </c>
      <c r="K187">
        <v>196</v>
      </c>
      <c r="L187">
        <v>45645.863310185188</v>
      </c>
      <c r="M187">
        <v>45645.863310185188</v>
      </c>
      <c r="N187">
        <v>7</v>
      </c>
      <c r="O187">
        <v>7</v>
      </c>
      <c r="P187" t="s">
        <v>185</v>
      </c>
      <c r="Q187" t="b">
        <v>0</v>
      </c>
      <c r="R187" t="s">
        <v>741</v>
      </c>
    </row>
    <row r="188" spans="1:18" x14ac:dyDescent="0.25">
      <c r="A188">
        <v>0</v>
      </c>
      <c r="B188">
        <v>197</v>
      </c>
      <c r="D188" t="s">
        <v>147</v>
      </c>
      <c r="E188" t="s">
        <v>182</v>
      </c>
      <c r="I188" t="s">
        <v>742</v>
      </c>
      <c r="J188" t="s">
        <v>743</v>
      </c>
      <c r="K188">
        <v>197</v>
      </c>
      <c r="L188">
        <v>45645.863310185188</v>
      </c>
      <c r="M188">
        <v>45645.863310185188</v>
      </c>
      <c r="N188">
        <v>7</v>
      </c>
      <c r="O188">
        <v>7</v>
      </c>
      <c r="P188" t="s">
        <v>185</v>
      </c>
      <c r="Q188" t="b">
        <v>0</v>
      </c>
      <c r="R188" t="s">
        <v>744</v>
      </c>
    </row>
    <row r="189" spans="1:18" x14ac:dyDescent="0.25">
      <c r="A189">
        <v>0</v>
      </c>
      <c r="B189">
        <v>198</v>
      </c>
      <c r="D189" t="s">
        <v>147</v>
      </c>
      <c r="E189" t="s">
        <v>182</v>
      </c>
      <c r="I189" t="s">
        <v>745</v>
      </c>
      <c r="J189" t="s">
        <v>746</v>
      </c>
      <c r="K189">
        <v>198</v>
      </c>
      <c r="L189">
        <v>45645.863310185188</v>
      </c>
      <c r="M189">
        <v>45645.863310185188</v>
      </c>
      <c r="N189">
        <v>7</v>
      </c>
      <c r="O189">
        <v>7</v>
      </c>
      <c r="P189" t="s">
        <v>185</v>
      </c>
      <c r="Q189" t="b">
        <v>0</v>
      </c>
      <c r="R189" t="s">
        <v>747</v>
      </c>
    </row>
    <row r="190" spans="1:18" x14ac:dyDescent="0.25">
      <c r="A190">
        <v>0</v>
      </c>
      <c r="B190">
        <v>199</v>
      </c>
      <c r="D190" t="s">
        <v>147</v>
      </c>
      <c r="E190" t="s">
        <v>182</v>
      </c>
      <c r="I190" t="s">
        <v>748</v>
      </c>
      <c r="J190" t="s">
        <v>749</v>
      </c>
      <c r="K190">
        <v>199</v>
      </c>
      <c r="L190">
        <v>45645.863310185188</v>
      </c>
      <c r="M190">
        <v>45645.863310185188</v>
      </c>
      <c r="N190">
        <v>7</v>
      </c>
      <c r="O190">
        <v>7</v>
      </c>
      <c r="P190" t="s">
        <v>185</v>
      </c>
      <c r="Q190" t="b">
        <v>0</v>
      </c>
      <c r="R190" t="s">
        <v>750</v>
      </c>
    </row>
    <row r="191" spans="1:18" x14ac:dyDescent="0.25">
      <c r="A191">
        <v>0</v>
      </c>
      <c r="B191">
        <v>200</v>
      </c>
      <c r="D191" t="s">
        <v>147</v>
      </c>
      <c r="E191" t="s">
        <v>182</v>
      </c>
      <c r="I191" t="s">
        <v>751</v>
      </c>
      <c r="J191" t="s">
        <v>752</v>
      </c>
      <c r="K191">
        <v>200</v>
      </c>
      <c r="L191">
        <v>45645.863310185188</v>
      </c>
      <c r="M191">
        <v>45645.863310185188</v>
      </c>
      <c r="N191">
        <v>7</v>
      </c>
      <c r="O191">
        <v>7</v>
      </c>
      <c r="P191" t="s">
        <v>185</v>
      </c>
      <c r="Q191" t="b">
        <v>0</v>
      </c>
      <c r="R191" t="s">
        <v>753</v>
      </c>
    </row>
    <row r="192" spans="1:18" x14ac:dyDescent="0.25">
      <c r="A192">
        <v>0</v>
      </c>
      <c r="B192">
        <v>201</v>
      </c>
      <c r="D192" t="s">
        <v>147</v>
      </c>
      <c r="E192" t="s">
        <v>182</v>
      </c>
      <c r="I192" t="s">
        <v>754</v>
      </c>
      <c r="J192" t="s">
        <v>755</v>
      </c>
      <c r="K192">
        <v>201</v>
      </c>
      <c r="L192">
        <v>45645.863310185188</v>
      </c>
      <c r="M192">
        <v>45645.863310185188</v>
      </c>
      <c r="N192">
        <v>7</v>
      </c>
      <c r="O192">
        <v>7</v>
      </c>
      <c r="P192" t="s">
        <v>185</v>
      </c>
      <c r="Q192" t="b">
        <v>0</v>
      </c>
      <c r="R192" t="s">
        <v>756</v>
      </c>
    </row>
    <row r="193" spans="1:18" x14ac:dyDescent="0.25">
      <c r="A193">
        <v>0</v>
      </c>
      <c r="B193">
        <v>202</v>
      </c>
      <c r="D193" t="s">
        <v>147</v>
      </c>
      <c r="E193" t="s">
        <v>182</v>
      </c>
      <c r="I193" t="s">
        <v>757</v>
      </c>
      <c r="J193" t="s">
        <v>758</v>
      </c>
      <c r="K193">
        <v>202</v>
      </c>
      <c r="L193">
        <v>45645.863310185188</v>
      </c>
      <c r="M193">
        <v>45645.863310185188</v>
      </c>
      <c r="N193">
        <v>7</v>
      </c>
      <c r="O193">
        <v>7</v>
      </c>
      <c r="P193" t="s">
        <v>185</v>
      </c>
      <c r="Q193" t="b">
        <v>0</v>
      </c>
      <c r="R193" t="s">
        <v>759</v>
      </c>
    </row>
    <row r="194" spans="1:18" x14ac:dyDescent="0.25">
      <c r="A194">
        <v>0</v>
      </c>
      <c r="B194">
        <v>203</v>
      </c>
      <c r="D194" t="s">
        <v>147</v>
      </c>
      <c r="E194" t="s">
        <v>182</v>
      </c>
      <c r="I194" t="s">
        <v>760</v>
      </c>
      <c r="J194" t="s">
        <v>761</v>
      </c>
      <c r="K194">
        <v>203</v>
      </c>
      <c r="L194">
        <v>45645.863310185188</v>
      </c>
      <c r="M194">
        <v>45645.863310185188</v>
      </c>
      <c r="N194">
        <v>7</v>
      </c>
      <c r="O194">
        <v>7</v>
      </c>
      <c r="P194" t="s">
        <v>185</v>
      </c>
      <c r="Q194" t="b">
        <v>0</v>
      </c>
      <c r="R194" t="s">
        <v>762</v>
      </c>
    </row>
    <row r="195" spans="1:18" x14ac:dyDescent="0.25">
      <c r="A195">
        <v>0</v>
      </c>
      <c r="B195">
        <v>204</v>
      </c>
      <c r="D195" t="s">
        <v>147</v>
      </c>
      <c r="E195" t="s">
        <v>182</v>
      </c>
      <c r="I195" t="s">
        <v>763</v>
      </c>
      <c r="J195" t="s">
        <v>764</v>
      </c>
      <c r="K195">
        <v>204</v>
      </c>
      <c r="L195">
        <v>45645.863310185188</v>
      </c>
      <c r="M195">
        <v>45645.863310185188</v>
      </c>
      <c r="N195">
        <v>7</v>
      </c>
      <c r="O195">
        <v>7</v>
      </c>
      <c r="P195" t="s">
        <v>185</v>
      </c>
      <c r="Q195" t="b">
        <v>0</v>
      </c>
      <c r="R195" t="s">
        <v>765</v>
      </c>
    </row>
    <row r="196" spans="1:18" x14ac:dyDescent="0.25">
      <c r="A196">
        <v>0</v>
      </c>
      <c r="B196">
        <v>205</v>
      </c>
      <c r="D196" t="s">
        <v>147</v>
      </c>
      <c r="E196" t="s">
        <v>182</v>
      </c>
      <c r="I196" t="s">
        <v>766</v>
      </c>
      <c r="J196" t="s">
        <v>767</v>
      </c>
      <c r="K196">
        <v>205</v>
      </c>
      <c r="L196">
        <v>45645.863310185188</v>
      </c>
      <c r="M196">
        <v>45645.863310185188</v>
      </c>
      <c r="N196">
        <v>7</v>
      </c>
      <c r="O196">
        <v>7</v>
      </c>
      <c r="P196" t="s">
        <v>185</v>
      </c>
      <c r="Q196" t="b">
        <v>0</v>
      </c>
      <c r="R196" t="s">
        <v>768</v>
      </c>
    </row>
    <row r="197" spans="1:18" x14ac:dyDescent="0.25">
      <c r="A197">
        <v>0</v>
      </c>
      <c r="B197">
        <v>206</v>
      </c>
      <c r="D197" t="s">
        <v>147</v>
      </c>
      <c r="E197" t="s">
        <v>182</v>
      </c>
      <c r="I197" t="s">
        <v>769</v>
      </c>
      <c r="J197" t="s">
        <v>770</v>
      </c>
      <c r="K197">
        <v>206</v>
      </c>
      <c r="L197">
        <v>45645.863310185188</v>
      </c>
      <c r="M197">
        <v>45645.863310185188</v>
      </c>
      <c r="N197">
        <v>7</v>
      </c>
      <c r="O197">
        <v>7</v>
      </c>
      <c r="P197" t="s">
        <v>185</v>
      </c>
      <c r="Q197" t="b">
        <v>0</v>
      </c>
      <c r="R197" t="s">
        <v>771</v>
      </c>
    </row>
    <row r="198" spans="1:18" x14ac:dyDescent="0.25">
      <c r="A198">
        <v>0</v>
      </c>
      <c r="B198">
        <v>207</v>
      </c>
      <c r="D198" t="s">
        <v>147</v>
      </c>
      <c r="E198" t="s">
        <v>182</v>
      </c>
      <c r="I198" t="s">
        <v>772</v>
      </c>
      <c r="J198" t="s">
        <v>773</v>
      </c>
      <c r="K198">
        <v>207</v>
      </c>
      <c r="L198">
        <v>45645.863310185188</v>
      </c>
      <c r="M198">
        <v>45645.863310185188</v>
      </c>
      <c r="N198">
        <v>7</v>
      </c>
      <c r="O198">
        <v>7</v>
      </c>
      <c r="P198" t="s">
        <v>185</v>
      </c>
      <c r="Q198" t="b">
        <v>0</v>
      </c>
      <c r="R198" t="s">
        <v>774</v>
      </c>
    </row>
    <row r="199" spans="1:18" x14ac:dyDescent="0.25">
      <c r="A199">
        <v>0</v>
      </c>
      <c r="B199">
        <v>208</v>
      </c>
      <c r="D199" t="s">
        <v>147</v>
      </c>
      <c r="E199" t="s">
        <v>182</v>
      </c>
      <c r="I199" t="s">
        <v>775</v>
      </c>
      <c r="J199" t="s">
        <v>776</v>
      </c>
      <c r="K199">
        <v>208</v>
      </c>
      <c r="L199">
        <v>45645.863310185188</v>
      </c>
      <c r="M199">
        <v>45645.863310185188</v>
      </c>
      <c r="N199">
        <v>7</v>
      </c>
      <c r="O199">
        <v>7</v>
      </c>
      <c r="P199" t="s">
        <v>185</v>
      </c>
      <c r="Q199" t="b">
        <v>0</v>
      </c>
      <c r="R199" t="s">
        <v>777</v>
      </c>
    </row>
    <row r="200" spans="1:18" x14ac:dyDescent="0.25">
      <c r="A200">
        <v>0</v>
      </c>
      <c r="B200">
        <v>209</v>
      </c>
      <c r="D200" t="s">
        <v>147</v>
      </c>
      <c r="E200" t="s">
        <v>182</v>
      </c>
      <c r="I200" t="s">
        <v>778</v>
      </c>
      <c r="J200" t="s">
        <v>779</v>
      </c>
      <c r="K200">
        <v>209</v>
      </c>
      <c r="L200">
        <v>45645.863310185188</v>
      </c>
      <c r="M200">
        <v>45645.863310185188</v>
      </c>
      <c r="N200">
        <v>7</v>
      </c>
      <c r="O200">
        <v>7</v>
      </c>
      <c r="P200" t="s">
        <v>185</v>
      </c>
      <c r="Q200" t="b">
        <v>0</v>
      </c>
      <c r="R200" t="s">
        <v>780</v>
      </c>
    </row>
    <row r="201" spans="1:18" x14ac:dyDescent="0.25">
      <c r="A201">
        <v>0</v>
      </c>
      <c r="B201">
        <v>210</v>
      </c>
      <c r="D201" t="s">
        <v>147</v>
      </c>
      <c r="E201" t="s">
        <v>182</v>
      </c>
      <c r="I201" t="s">
        <v>781</v>
      </c>
      <c r="J201" t="s">
        <v>782</v>
      </c>
      <c r="K201">
        <v>210</v>
      </c>
      <c r="L201">
        <v>45645.863310185188</v>
      </c>
      <c r="M201">
        <v>45645.863310185188</v>
      </c>
      <c r="N201">
        <v>7</v>
      </c>
      <c r="O201">
        <v>7</v>
      </c>
      <c r="P201" t="s">
        <v>185</v>
      </c>
      <c r="Q201" t="b">
        <v>0</v>
      </c>
      <c r="R201" t="s">
        <v>783</v>
      </c>
    </row>
    <row r="202" spans="1:18" x14ac:dyDescent="0.25">
      <c r="A202">
        <v>0</v>
      </c>
      <c r="B202">
        <v>211</v>
      </c>
      <c r="D202" t="s">
        <v>147</v>
      </c>
      <c r="E202" t="s">
        <v>182</v>
      </c>
      <c r="I202" t="s">
        <v>784</v>
      </c>
      <c r="J202" t="s">
        <v>785</v>
      </c>
      <c r="K202">
        <v>211</v>
      </c>
      <c r="L202">
        <v>45645.863310185188</v>
      </c>
      <c r="M202">
        <v>45645.863310185188</v>
      </c>
      <c r="N202">
        <v>7</v>
      </c>
      <c r="O202">
        <v>7</v>
      </c>
      <c r="P202" t="s">
        <v>185</v>
      </c>
      <c r="Q202" t="b">
        <v>0</v>
      </c>
      <c r="R202" t="s">
        <v>786</v>
      </c>
    </row>
    <row r="203" spans="1:18" x14ac:dyDescent="0.25">
      <c r="A203">
        <v>0</v>
      </c>
      <c r="B203">
        <v>212</v>
      </c>
      <c r="D203" t="s">
        <v>147</v>
      </c>
      <c r="E203" t="s">
        <v>182</v>
      </c>
      <c r="I203" t="s">
        <v>787</v>
      </c>
      <c r="J203" t="s">
        <v>788</v>
      </c>
      <c r="K203">
        <v>212</v>
      </c>
      <c r="L203">
        <v>45645.863310185188</v>
      </c>
      <c r="M203">
        <v>45645.863310185188</v>
      </c>
      <c r="N203">
        <v>7</v>
      </c>
      <c r="O203">
        <v>7</v>
      </c>
      <c r="P203" t="s">
        <v>185</v>
      </c>
      <c r="Q203" t="b">
        <v>0</v>
      </c>
      <c r="R203" t="s">
        <v>789</v>
      </c>
    </row>
    <row r="204" spans="1:18" x14ac:dyDescent="0.25">
      <c r="A204">
        <v>0</v>
      </c>
      <c r="B204">
        <v>213</v>
      </c>
      <c r="D204" t="s">
        <v>147</v>
      </c>
      <c r="E204" t="s">
        <v>182</v>
      </c>
      <c r="I204" t="s">
        <v>790</v>
      </c>
      <c r="J204" t="s">
        <v>791</v>
      </c>
      <c r="K204">
        <v>213</v>
      </c>
      <c r="L204">
        <v>45645.863310185188</v>
      </c>
      <c r="M204">
        <v>45645.863310185188</v>
      </c>
      <c r="N204">
        <v>7</v>
      </c>
      <c r="O204">
        <v>7</v>
      </c>
      <c r="P204" t="s">
        <v>185</v>
      </c>
      <c r="Q204" t="b">
        <v>0</v>
      </c>
      <c r="R204" t="s">
        <v>792</v>
      </c>
    </row>
    <row r="205" spans="1:18" x14ac:dyDescent="0.25">
      <c r="A205">
        <v>0</v>
      </c>
      <c r="B205">
        <v>214</v>
      </c>
      <c r="D205" t="s">
        <v>147</v>
      </c>
      <c r="E205" t="s">
        <v>182</v>
      </c>
      <c r="I205" t="s">
        <v>793</v>
      </c>
      <c r="J205" t="s">
        <v>794</v>
      </c>
      <c r="K205">
        <v>214</v>
      </c>
      <c r="L205">
        <v>45645.863310185188</v>
      </c>
      <c r="M205">
        <v>45645.863310185188</v>
      </c>
      <c r="N205">
        <v>7</v>
      </c>
      <c r="O205">
        <v>7</v>
      </c>
      <c r="P205" t="s">
        <v>185</v>
      </c>
      <c r="Q205" t="b">
        <v>0</v>
      </c>
      <c r="R205" t="s">
        <v>795</v>
      </c>
    </row>
    <row r="206" spans="1:18" x14ac:dyDescent="0.25">
      <c r="A206">
        <v>0</v>
      </c>
      <c r="B206">
        <v>215</v>
      </c>
      <c r="D206" t="s">
        <v>147</v>
      </c>
      <c r="E206" t="s">
        <v>182</v>
      </c>
      <c r="I206" t="s">
        <v>796</v>
      </c>
      <c r="J206" t="s">
        <v>797</v>
      </c>
      <c r="K206">
        <v>215</v>
      </c>
      <c r="L206">
        <v>45645.863310185188</v>
      </c>
      <c r="M206">
        <v>45645.863310185188</v>
      </c>
      <c r="N206">
        <v>7</v>
      </c>
      <c r="O206">
        <v>7</v>
      </c>
      <c r="P206" t="s">
        <v>185</v>
      </c>
      <c r="Q206" t="b">
        <v>0</v>
      </c>
      <c r="R206" t="s">
        <v>798</v>
      </c>
    </row>
    <row r="207" spans="1:18" x14ac:dyDescent="0.25">
      <c r="A207">
        <v>0</v>
      </c>
      <c r="B207">
        <v>216</v>
      </c>
      <c r="D207" t="s">
        <v>147</v>
      </c>
      <c r="E207" t="s">
        <v>182</v>
      </c>
      <c r="I207" t="s">
        <v>799</v>
      </c>
      <c r="J207" t="s">
        <v>800</v>
      </c>
      <c r="K207">
        <v>216</v>
      </c>
      <c r="L207">
        <v>45645.863310185188</v>
      </c>
      <c r="M207">
        <v>45645.863310185188</v>
      </c>
      <c r="N207">
        <v>7</v>
      </c>
      <c r="O207">
        <v>7</v>
      </c>
      <c r="P207" t="s">
        <v>185</v>
      </c>
      <c r="Q207" t="b">
        <v>0</v>
      </c>
      <c r="R207" t="s">
        <v>801</v>
      </c>
    </row>
    <row r="208" spans="1:18" x14ac:dyDescent="0.25">
      <c r="A208">
        <v>0</v>
      </c>
      <c r="B208">
        <v>217</v>
      </c>
      <c r="D208" t="s">
        <v>147</v>
      </c>
      <c r="E208" t="s">
        <v>182</v>
      </c>
      <c r="I208" t="s">
        <v>802</v>
      </c>
      <c r="J208" t="s">
        <v>803</v>
      </c>
      <c r="K208">
        <v>217</v>
      </c>
      <c r="L208">
        <v>45645.863310185188</v>
      </c>
      <c r="M208">
        <v>45645.863310185188</v>
      </c>
      <c r="N208">
        <v>7</v>
      </c>
      <c r="O208">
        <v>7</v>
      </c>
      <c r="P208" t="s">
        <v>185</v>
      </c>
      <c r="Q208" t="b">
        <v>0</v>
      </c>
      <c r="R208" t="s">
        <v>804</v>
      </c>
    </row>
    <row r="209" spans="1:18" x14ac:dyDescent="0.25">
      <c r="A209">
        <v>0</v>
      </c>
      <c r="B209">
        <v>218</v>
      </c>
      <c r="D209" t="s">
        <v>147</v>
      </c>
      <c r="E209" t="s">
        <v>182</v>
      </c>
      <c r="I209" t="s">
        <v>805</v>
      </c>
      <c r="J209" t="s">
        <v>806</v>
      </c>
      <c r="K209">
        <v>218</v>
      </c>
      <c r="L209">
        <v>45645.863310185188</v>
      </c>
      <c r="M209">
        <v>45645.863310185188</v>
      </c>
      <c r="N209">
        <v>7</v>
      </c>
      <c r="O209">
        <v>7</v>
      </c>
      <c r="P209" t="s">
        <v>185</v>
      </c>
      <c r="Q209" t="b">
        <v>0</v>
      </c>
      <c r="R209" t="s">
        <v>807</v>
      </c>
    </row>
    <row r="210" spans="1:18" x14ac:dyDescent="0.25">
      <c r="A210">
        <v>0</v>
      </c>
      <c r="B210">
        <v>219</v>
      </c>
      <c r="D210" t="s">
        <v>147</v>
      </c>
      <c r="E210" t="s">
        <v>182</v>
      </c>
      <c r="I210" t="s">
        <v>808</v>
      </c>
      <c r="J210" t="s">
        <v>809</v>
      </c>
      <c r="K210">
        <v>219</v>
      </c>
      <c r="L210">
        <v>45645.863310185188</v>
      </c>
      <c r="M210">
        <v>45645.863310185188</v>
      </c>
      <c r="N210">
        <v>7</v>
      </c>
      <c r="O210">
        <v>7</v>
      </c>
      <c r="P210" t="s">
        <v>185</v>
      </c>
      <c r="Q210" t="b">
        <v>0</v>
      </c>
      <c r="R210" t="s">
        <v>810</v>
      </c>
    </row>
    <row r="211" spans="1:18" x14ac:dyDescent="0.25">
      <c r="A211">
        <v>0</v>
      </c>
      <c r="B211">
        <v>220</v>
      </c>
      <c r="D211" t="s">
        <v>147</v>
      </c>
      <c r="E211" t="s">
        <v>182</v>
      </c>
      <c r="I211" t="s">
        <v>811</v>
      </c>
      <c r="J211" t="s">
        <v>812</v>
      </c>
      <c r="K211">
        <v>220</v>
      </c>
      <c r="L211">
        <v>45645.863310185188</v>
      </c>
      <c r="M211">
        <v>45645.863310185188</v>
      </c>
      <c r="N211">
        <v>7</v>
      </c>
      <c r="O211">
        <v>7</v>
      </c>
      <c r="P211" t="s">
        <v>185</v>
      </c>
      <c r="Q211" t="b">
        <v>0</v>
      </c>
      <c r="R211" t="s">
        <v>813</v>
      </c>
    </row>
    <row r="212" spans="1:18" x14ac:dyDescent="0.25">
      <c r="A212">
        <v>0</v>
      </c>
      <c r="B212">
        <v>221</v>
      </c>
      <c r="D212" t="s">
        <v>147</v>
      </c>
      <c r="E212" t="s">
        <v>182</v>
      </c>
      <c r="I212" t="s">
        <v>814</v>
      </c>
      <c r="J212" t="s">
        <v>815</v>
      </c>
      <c r="K212">
        <v>221</v>
      </c>
      <c r="L212">
        <v>45645.863310185188</v>
      </c>
      <c r="M212">
        <v>45645.863310185188</v>
      </c>
      <c r="N212">
        <v>7</v>
      </c>
      <c r="O212">
        <v>7</v>
      </c>
      <c r="P212" t="s">
        <v>185</v>
      </c>
      <c r="Q212" t="b">
        <v>0</v>
      </c>
      <c r="R212" t="s">
        <v>816</v>
      </c>
    </row>
    <row r="213" spans="1:18" x14ac:dyDescent="0.25">
      <c r="A213">
        <v>0</v>
      </c>
      <c r="B213">
        <v>222</v>
      </c>
      <c r="D213" t="s">
        <v>147</v>
      </c>
      <c r="E213" t="s">
        <v>182</v>
      </c>
      <c r="I213" t="s">
        <v>817</v>
      </c>
      <c r="J213" t="s">
        <v>818</v>
      </c>
      <c r="K213">
        <v>222</v>
      </c>
      <c r="L213">
        <v>45645.863310185188</v>
      </c>
      <c r="M213">
        <v>45645.863310185188</v>
      </c>
      <c r="N213">
        <v>7</v>
      </c>
      <c r="O213">
        <v>7</v>
      </c>
      <c r="P213" t="s">
        <v>185</v>
      </c>
      <c r="Q213" t="b">
        <v>0</v>
      </c>
      <c r="R213" t="s">
        <v>819</v>
      </c>
    </row>
    <row r="214" spans="1:18" x14ac:dyDescent="0.25">
      <c r="A214">
        <v>0</v>
      </c>
      <c r="B214">
        <v>223</v>
      </c>
      <c r="D214" t="s">
        <v>147</v>
      </c>
      <c r="E214" t="s">
        <v>182</v>
      </c>
      <c r="I214" t="s">
        <v>820</v>
      </c>
      <c r="J214" t="s">
        <v>821</v>
      </c>
      <c r="K214">
        <v>223</v>
      </c>
      <c r="L214">
        <v>45645.863310185188</v>
      </c>
      <c r="M214">
        <v>45645.863310185188</v>
      </c>
      <c r="N214">
        <v>7</v>
      </c>
      <c r="O214">
        <v>7</v>
      </c>
      <c r="P214" t="s">
        <v>185</v>
      </c>
      <c r="Q214" t="b">
        <v>0</v>
      </c>
      <c r="R214" t="s">
        <v>822</v>
      </c>
    </row>
    <row r="215" spans="1:18" x14ac:dyDescent="0.25">
      <c r="A215">
        <v>0</v>
      </c>
      <c r="B215">
        <v>224</v>
      </c>
      <c r="D215" t="s">
        <v>147</v>
      </c>
      <c r="E215" t="s">
        <v>182</v>
      </c>
      <c r="I215" t="s">
        <v>823</v>
      </c>
      <c r="J215" t="s">
        <v>824</v>
      </c>
      <c r="K215">
        <v>224</v>
      </c>
      <c r="L215">
        <v>45645.863310185188</v>
      </c>
      <c r="M215">
        <v>45645.863310185188</v>
      </c>
      <c r="N215">
        <v>7</v>
      </c>
      <c r="O215">
        <v>7</v>
      </c>
      <c r="P215" t="s">
        <v>185</v>
      </c>
      <c r="Q215" t="b">
        <v>0</v>
      </c>
      <c r="R215" t="s">
        <v>825</v>
      </c>
    </row>
    <row r="216" spans="1:18" x14ac:dyDescent="0.25">
      <c r="A216">
        <v>0</v>
      </c>
      <c r="B216">
        <v>225</v>
      </c>
      <c r="D216" t="s">
        <v>147</v>
      </c>
      <c r="E216" t="s">
        <v>182</v>
      </c>
      <c r="I216" t="s">
        <v>826</v>
      </c>
      <c r="J216" t="s">
        <v>827</v>
      </c>
      <c r="K216">
        <v>225</v>
      </c>
      <c r="L216">
        <v>45645.863310185188</v>
      </c>
      <c r="M216">
        <v>45645.863310185188</v>
      </c>
      <c r="N216">
        <v>7</v>
      </c>
      <c r="O216">
        <v>7</v>
      </c>
      <c r="P216" t="s">
        <v>185</v>
      </c>
      <c r="Q216" t="b">
        <v>0</v>
      </c>
      <c r="R216" t="s">
        <v>828</v>
      </c>
    </row>
    <row r="217" spans="1:18" x14ac:dyDescent="0.25">
      <c r="A217">
        <v>0</v>
      </c>
      <c r="B217">
        <v>226</v>
      </c>
      <c r="D217" t="s">
        <v>147</v>
      </c>
      <c r="E217" t="s">
        <v>182</v>
      </c>
      <c r="I217" t="s">
        <v>829</v>
      </c>
      <c r="J217" t="s">
        <v>830</v>
      </c>
      <c r="K217">
        <v>226</v>
      </c>
      <c r="L217">
        <v>45645.863310185188</v>
      </c>
      <c r="M217">
        <v>45645.863310185188</v>
      </c>
      <c r="N217">
        <v>7</v>
      </c>
      <c r="O217">
        <v>7</v>
      </c>
      <c r="P217" t="s">
        <v>185</v>
      </c>
      <c r="Q217" t="b">
        <v>0</v>
      </c>
      <c r="R217" t="s">
        <v>831</v>
      </c>
    </row>
    <row r="218" spans="1:18" x14ac:dyDescent="0.25">
      <c r="A218">
        <v>0</v>
      </c>
      <c r="B218">
        <v>227</v>
      </c>
      <c r="D218" t="s">
        <v>147</v>
      </c>
      <c r="E218" t="s">
        <v>182</v>
      </c>
      <c r="I218" t="s">
        <v>832</v>
      </c>
      <c r="J218" t="s">
        <v>833</v>
      </c>
      <c r="K218">
        <v>227</v>
      </c>
      <c r="L218">
        <v>45645.863310185188</v>
      </c>
      <c r="M218">
        <v>45645.863310185188</v>
      </c>
      <c r="N218">
        <v>7</v>
      </c>
      <c r="O218">
        <v>7</v>
      </c>
      <c r="P218" t="s">
        <v>185</v>
      </c>
      <c r="Q218" t="b">
        <v>0</v>
      </c>
      <c r="R218" t="s">
        <v>834</v>
      </c>
    </row>
    <row r="219" spans="1:18" x14ac:dyDescent="0.25">
      <c r="A219">
        <v>0</v>
      </c>
      <c r="B219">
        <v>228</v>
      </c>
      <c r="D219" t="s">
        <v>147</v>
      </c>
      <c r="E219" t="s">
        <v>182</v>
      </c>
      <c r="I219" t="s">
        <v>835</v>
      </c>
      <c r="J219" t="s">
        <v>836</v>
      </c>
      <c r="K219">
        <v>228</v>
      </c>
      <c r="L219">
        <v>45645.863310185188</v>
      </c>
      <c r="M219">
        <v>45645.863310185188</v>
      </c>
      <c r="N219">
        <v>7</v>
      </c>
      <c r="O219">
        <v>7</v>
      </c>
      <c r="P219" t="s">
        <v>185</v>
      </c>
      <c r="Q219" t="b">
        <v>0</v>
      </c>
      <c r="R219" t="s">
        <v>837</v>
      </c>
    </row>
    <row r="220" spans="1:18" x14ac:dyDescent="0.25">
      <c r="A220">
        <v>0</v>
      </c>
      <c r="B220">
        <v>229</v>
      </c>
      <c r="D220" t="s">
        <v>147</v>
      </c>
      <c r="E220" t="s">
        <v>182</v>
      </c>
      <c r="I220" t="s">
        <v>838</v>
      </c>
      <c r="J220" t="s">
        <v>839</v>
      </c>
      <c r="K220">
        <v>229</v>
      </c>
      <c r="L220">
        <v>45645.863310185188</v>
      </c>
      <c r="M220">
        <v>45645.863310185188</v>
      </c>
      <c r="N220">
        <v>7</v>
      </c>
      <c r="O220">
        <v>7</v>
      </c>
      <c r="P220" t="s">
        <v>185</v>
      </c>
      <c r="Q220" t="b">
        <v>0</v>
      </c>
      <c r="R220" t="s">
        <v>840</v>
      </c>
    </row>
    <row r="221" spans="1:18" x14ac:dyDescent="0.25">
      <c r="A221">
        <v>0</v>
      </c>
      <c r="B221">
        <v>230</v>
      </c>
      <c r="D221" t="s">
        <v>147</v>
      </c>
      <c r="E221" t="s">
        <v>182</v>
      </c>
      <c r="I221" t="s">
        <v>841</v>
      </c>
      <c r="J221" t="s">
        <v>842</v>
      </c>
      <c r="K221">
        <v>230</v>
      </c>
      <c r="L221">
        <v>45645.863310185188</v>
      </c>
      <c r="M221">
        <v>45645.863310185188</v>
      </c>
      <c r="N221">
        <v>7</v>
      </c>
      <c r="O221">
        <v>7</v>
      </c>
      <c r="P221" t="s">
        <v>185</v>
      </c>
      <c r="Q221" t="b">
        <v>0</v>
      </c>
      <c r="R221" t="s">
        <v>843</v>
      </c>
    </row>
    <row r="222" spans="1:18" x14ac:dyDescent="0.25">
      <c r="A222">
        <v>0</v>
      </c>
      <c r="B222">
        <v>231</v>
      </c>
      <c r="D222" t="s">
        <v>147</v>
      </c>
      <c r="E222" t="s">
        <v>182</v>
      </c>
      <c r="I222" t="s">
        <v>844</v>
      </c>
      <c r="J222" t="s">
        <v>845</v>
      </c>
      <c r="K222">
        <v>231</v>
      </c>
      <c r="L222">
        <v>45645.863321759258</v>
      </c>
      <c r="M222">
        <v>45645.863321759258</v>
      </c>
      <c r="N222">
        <v>7</v>
      </c>
      <c r="O222">
        <v>7</v>
      </c>
      <c r="P222" t="s">
        <v>185</v>
      </c>
      <c r="Q222" t="b">
        <v>0</v>
      </c>
      <c r="R222" t="s">
        <v>846</v>
      </c>
    </row>
    <row r="223" spans="1:18" x14ac:dyDescent="0.25">
      <c r="A223">
        <v>0</v>
      </c>
      <c r="B223">
        <v>232</v>
      </c>
      <c r="D223" t="s">
        <v>147</v>
      </c>
      <c r="E223" t="s">
        <v>182</v>
      </c>
      <c r="I223" t="s">
        <v>847</v>
      </c>
      <c r="J223" t="s">
        <v>848</v>
      </c>
      <c r="K223">
        <v>232</v>
      </c>
      <c r="L223">
        <v>45645.863321759258</v>
      </c>
      <c r="M223">
        <v>45645.863321759258</v>
      </c>
      <c r="N223">
        <v>7</v>
      </c>
      <c r="O223">
        <v>7</v>
      </c>
      <c r="P223" t="s">
        <v>185</v>
      </c>
      <c r="Q223" t="b">
        <v>0</v>
      </c>
      <c r="R223" t="s">
        <v>849</v>
      </c>
    </row>
    <row r="224" spans="1:18" x14ac:dyDescent="0.25">
      <c r="A224">
        <v>0</v>
      </c>
      <c r="B224">
        <v>233</v>
      </c>
      <c r="D224" t="s">
        <v>147</v>
      </c>
      <c r="E224" t="s">
        <v>182</v>
      </c>
      <c r="I224" t="s">
        <v>850</v>
      </c>
      <c r="J224" t="s">
        <v>851</v>
      </c>
      <c r="K224">
        <v>233</v>
      </c>
      <c r="L224">
        <v>45645.863321759258</v>
      </c>
      <c r="M224">
        <v>45645.863321759258</v>
      </c>
      <c r="N224">
        <v>7</v>
      </c>
      <c r="O224">
        <v>7</v>
      </c>
      <c r="P224" t="s">
        <v>185</v>
      </c>
      <c r="Q224" t="b">
        <v>0</v>
      </c>
      <c r="R224" t="s">
        <v>852</v>
      </c>
    </row>
    <row r="225" spans="1:18" x14ac:dyDescent="0.25">
      <c r="A225">
        <v>0</v>
      </c>
      <c r="B225">
        <v>234</v>
      </c>
      <c r="D225" t="s">
        <v>147</v>
      </c>
      <c r="E225" t="s">
        <v>182</v>
      </c>
      <c r="I225" t="s">
        <v>853</v>
      </c>
      <c r="J225" t="s">
        <v>854</v>
      </c>
      <c r="K225">
        <v>234</v>
      </c>
      <c r="L225">
        <v>45645.863321759258</v>
      </c>
      <c r="M225">
        <v>45645.863321759258</v>
      </c>
      <c r="N225">
        <v>7</v>
      </c>
      <c r="O225">
        <v>7</v>
      </c>
      <c r="P225" t="s">
        <v>185</v>
      </c>
      <c r="Q225" t="b">
        <v>0</v>
      </c>
      <c r="R225" t="s">
        <v>855</v>
      </c>
    </row>
    <row r="226" spans="1:18" x14ac:dyDescent="0.25">
      <c r="A226">
        <v>0</v>
      </c>
      <c r="B226">
        <v>235</v>
      </c>
      <c r="D226" t="s">
        <v>147</v>
      </c>
      <c r="E226" t="s">
        <v>182</v>
      </c>
      <c r="I226" t="s">
        <v>856</v>
      </c>
      <c r="J226" t="s">
        <v>857</v>
      </c>
      <c r="K226">
        <v>235</v>
      </c>
      <c r="L226">
        <v>45645.863321759258</v>
      </c>
      <c r="M226">
        <v>45645.863321759258</v>
      </c>
      <c r="N226">
        <v>7</v>
      </c>
      <c r="O226">
        <v>7</v>
      </c>
      <c r="P226" t="s">
        <v>185</v>
      </c>
      <c r="Q226" t="b">
        <v>0</v>
      </c>
      <c r="R226" t="s">
        <v>858</v>
      </c>
    </row>
    <row r="227" spans="1:18" x14ac:dyDescent="0.25">
      <c r="A227">
        <v>0</v>
      </c>
      <c r="B227">
        <v>236</v>
      </c>
      <c r="D227" t="s">
        <v>147</v>
      </c>
      <c r="E227" t="s">
        <v>182</v>
      </c>
      <c r="I227" t="s">
        <v>859</v>
      </c>
      <c r="J227" t="s">
        <v>860</v>
      </c>
      <c r="K227">
        <v>236</v>
      </c>
      <c r="L227">
        <v>45645.863321759258</v>
      </c>
      <c r="M227">
        <v>45645.863321759258</v>
      </c>
      <c r="N227">
        <v>7</v>
      </c>
      <c r="O227">
        <v>7</v>
      </c>
      <c r="P227" t="s">
        <v>185</v>
      </c>
      <c r="Q227" t="b">
        <v>0</v>
      </c>
      <c r="R227" t="s">
        <v>861</v>
      </c>
    </row>
    <row r="228" spans="1:18" x14ac:dyDescent="0.25">
      <c r="A228">
        <v>0</v>
      </c>
      <c r="B228">
        <v>237</v>
      </c>
      <c r="D228" t="s">
        <v>147</v>
      </c>
      <c r="E228" t="s">
        <v>182</v>
      </c>
      <c r="I228" t="s">
        <v>862</v>
      </c>
      <c r="J228" t="s">
        <v>863</v>
      </c>
      <c r="K228">
        <v>237</v>
      </c>
      <c r="L228">
        <v>45645.863321759258</v>
      </c>
      <c r="M228">
        <v>45645.863321759258</v>
      </c>
      <c r="N228">
        <v>7</v>
      </c>
      <c r="O228">
        <v>7</v>
      </c>
      <c r="P228" t="s">
        <v>185</v>
      </c>
      <c r="Q228" t="b">
        <v>0</v>
      </c>
      <c r="R228" t="s">
        <v>864</v>
      </c>
    </row>
    <row r="229" spans="1:18" x14ac:dyDescent="0.25">
      <c r="A229">
        <v>0</v>
      </c>
      <c r="B229">
        <v>238</v>
      </c>
      <c r="D229" t="s">
        <v>147</v>
      </c>
      <c r="E229" t="s">
        <v>182</v>
      </c>
      <c r="I229" t="s">
        <v>865</v>
      </c>
      <c r="J229" t="s">
        <v>866</v>
      </c>
      <c r="K229">
        <v>238</v>
      </c>
      <c r="L229">
        <v>45645.863321759258</v>
      </c>
      <c r="M229">
        <v>45645.863321759258</v>
      </c>
      <c r="N229">
        <v>7</v>
      </c>
      <c r="O229">
        <v>7</v>
      </c>
      <c r="P229" t="s">
        <v>185</v>
      </c>
      <c r="Q229" t="b">
        <v>0</v>
      </c>
      <c r="R229" t="s">
        <v>867</v>
      </c>
    </row>
    <row r="230" spans="1:18" x14ac:dyDescent="0.25">
      <c r="A230">
        <v>0</v>
      </c>
      <c r="B230">
        <v>239</v>
      </c>
      <c r="D230" t="s">
        <v>147</v>
      </c>
      <c r="E230" t="s">
        <v>182</v>
      </c>
      <c r="I230" t="s">
        <v>868</v>
      </c>
      <c r="J230" t="s">
        <v>869</v>
      </c>
      <c r="K230">
        <v>239</v>
      </c>
      <c r="L230">
        <v>45645.863321759258</v>
      </c>
      <c r="M230">
        <v>45645.863321759258</v>
      </c>
      <c r="N230">
        <v>7</v>
      </c>
      <c r="O230">
        <v>7</v>
      </c>
      <c r="P230" t="s">
        <v>185</v>
      </c>
      <c r="Q230" t="b">
        <v>0</v>
      </c>
      <c r="R230" t="s">
        <v>870</v>
      </c>
    </row>
    <row r="231" spans="1:18" x14ac:dyDescent="0.25">
      <c r="A231">
        <v>0</v>
      </c>
      <c r="B231">
        <v>240</v>
      </c>
      <c r="D231" t="s">
        <v>147</v>
      </c>
      <c r="E231" t="s">
        <v>182</v>
      </c>
      <c r="I231" t="s">
        <v>871</v>
      </c>
      <c r="J231" t="s">
        <v>872</v>
      </c>
      <c r="K231">
        <v>240</v>
      </c>
      <c r="L231">
        <v>45645.863321759258</v>
      </c>
      <c r="M231">
        <v>45645.863321759258</v>
      </c>
      <c r="N231">
        <v>7</v>
      </c>
      <c r="O231">
        <v>7</v>
      </c>
      <c r="P231" t="s">
        <v>185</v>
      </c>
      <c r="Q231" t="b">
        <v>0</v>
      </c>
      <c r="R231" t="s">
        <v>873</v>
      </c>
    </row>
    <row r="232" spans="1:18" x14ac:dyDescent="0.25">
      <c r="A232">
        <v>0</v>
      </c>
      <c r="B232">
        <v>241</v>
      </c>
      <c r="D232" t="s">
        <v>147</v>
      </c>
      <c r="E232" t="s">
        <v>182</v>
      </c>
      <c r="I232" t="s">
        <v>874</v>
      </c>
      <c r="J232" t="s">
        <v>875</v>
      </c>
      <c r="K232">
        <v>241</v>
      </c>
      <c r="L232">
        <v>45645.863321759258</v>
      </c>
      <c r="M232">
        <v>45645.863321759258</v>
      </c>
      <c r="N232">
        <v>7</v>
      </c>
      <c r="O232">
        <v>7</v>
      </c>
      <c r="P232" t="s">
        <v>185</v>
      </c>
      <c r="Q232" t="b">
        <v>0</v>
      </c>
      <c r="R232" t="s">
        <v>876</v>
      </c>
    </row>
    <row r="233" spans="1:18" x14ac:dyDescent="0.25">
      <c r="A233">
        <v>0</v>
      </c>
      <c r="B233">
        <v>242</v>
      </c>
      <c r="D233" t="s">
        <v>147</v>
      </c>
      <c r="E233" t="s">
        <v>182</v>
      </c>
      <c r="I233" t="s">
        <v>877</v>
      </c>
      <c r="J233" t="s">
        <v>878</v>
      </c>
      <c r="K233">
        <v>242</v>
      </c>
      <c r="L233">
        <v>45645.863321759258</v>
      </c>
      <c r="M233">
        <v>45645.863321759258</v>
      </c>
      <c r="N233">
        <v>7</v>
      </c>
      <c r="O233">
        <v>7</v>
      </c>
      <c r="P233" t="s">
        <v>185</v>
      </c>
      <c r="Q233" t="b">
        <v>0</v>
      </c>
      <c r="R233" t="s">
        <v>879</v>
      </c>
    </row>
    <row r="234" spans="1:18" x14ac:dyDescent="0.25">
      <c r="A234">
        <v>0</v>
      </c>
      <c r="B234">
        <v>243</v>
      </c>
      <c r="D234" t="s">
        <v>147</v>
      </c>
      <c r="E234" t="s">
        <v>182</v>
      </c>
      <c r="I234" t="s">
        <v>880</v>
      </c>
      <c r="J234" t="s">
        <v>881</v>
      </c>
      <c r="K234">
        <v>243</v>
      </c>
      <c r="L234">
        <v>45645.863321759258</v>
      </c>
      <c r="M234">
        <v>45645.863321759258</v>
      </c>
      <c r="N234">
        <v>7</v>
      </c>
      <c r="O234">
        <v>7</v>
      </c>
      <c r="P234" t="s">
        <v>185</v>
      </c>
      <c r="Q234" t="b">
        <v>0</v>
      </c>
      <c r="R234" t="s">
        <v>882</v>
      </c>
    </row>
    <row r="235" spans="1:18" x14ac:dyDescent="0.25">
      <c r="A235">
        <v>0</v>
      </c>
      <c r="B235">
        <v>244</v>
      </c>
      <c r="D235" t="s">
        <v>147</v>
      </c>
      <c r="E235" t="s">
        <v>182</v>
      </c>
      <c r="I235" t="s">
        <v>883</v>
      </c>
      <c r="J235" t="s">
        <v>884</v>
      </c>
      <c r="K235">
        <v>244</v>
      </c>
      <c r="L235">
        <v>45645.863321759258</v>
      </c>
      <c r="M235">
        <v>45645.863321759258</v>
      </c>
      <c r="N235">
        <v>7</v>
      </c>
      <c r="O235">
        <v>7</v>
      </c>
      <c r="P235" t="s">
        <v>185</v>
      </c>
      <c r="Q235" t="b">
        <v>0</v>
      </c>
      <c r="R235" t="s">
        <v>885</v>
      </c>
    </row>
    <row r="236" spans="1:18" x14ac:dyDescent="0.25">
      <c r="A236">
        <v>0</v>
      </c>
      <c r="B236">
        <v>245</v>
      </c>
      <c r="D236" t="s">
        <v>147</v>
      </c>
      <c r="E236" t="s">
        <v>182</v>
      </c>
      <c r="I236" t="s">
        <v>886</v>
      </c>
      <c r="J236" t="s">
        <v>887</v>
      </c>
      <c r="K236">
        <v>245</v>
      </c>
      <c r="L236">
        <v>45645.863321759258</v>
      </c>
      <c r="M236">
        <v>45645.863321759258</v>
      </c>
      <c r="N236">
        <v>7</v>
      </c>
      <c r="O236">
        <v>7</v>
      </c>
      <c r="P236" t="s">
        <v>185</v>
      </c>
      <c r="Q236" t="b">
        <v>0</v>
      </c>
      <c r="R236" t="s">
        <v>888</v>
      </c>
    </row>
    <row r="237" spans="1:18" x14ac:dyDescent="0.25">
      <c r="A237">
        <v>0</v>
      </c>
      <c r="B237">
        <v>246</v>
      </c>
      <c r="D237" t="s">
        <v>147</v>
      </c>
      <c r="E237" t="s">
        <v>182</v>
      </c>
      <c r="I237" t="s">
        <v>889</v>
      </c>
      <c r="J237" t="s">
        <v>890</v>
      </c>
      <c r="K237">
        <v>246</v>
      </c>
      <c r="L237">
        <v>45645.863321759258</v>
      </c>
      <c r="M237">
        <v>45645.863321759258</v>
      </c>
      <c r="N237">
        <v>7</v>
      </c>
      <c r="O237">
        <v>7</v>
      </c>
      <c r="P237" t="s">
        <v>185</v>
      </c>
      <c r="Q237" t="b">
        <v>0</v>
      </c>
      <c r="R237" t="s">
        <v>891</v>
      </c>
    </row>
    <row r="238" spans="1:18" x14ac:dyDescent="0.25">
      <c r="A238">
        <v>0</v>
      </c>
      <c r="B238">
        <v>247</v>
      </c>
      <c r="D238" t="s">
        <v>147</v>
      </c>
      <c r="E238" t="s">
        <v>182</v>
      </c>
      <c r="I238" t="s">
        <v>892</v>
      </c>
      <c r="J238" t="s">
        <v>893</v>
      </c>
      <c r="K238">
        <v>247</v>
      </c>
      <c r="L238">
        <v>45645.863321759258</v>
      </c>
      <c r="M238">
        <v>45645.863321759258</v>
      </c>
      <c r="N238">
        <v>7</v>
      </c>
      <c r="O238">
        <v>7</v>
      </c>
      <c r="P238" t="s">
        <v>185</v>
      </c>
      <c r="Q238" t="b">
        <v>0</v>
      </c>
      <c r="R238" t="s">
        <v>894</v>
      </c>
    </row>
    <row r="239" spans="1:18" x14ac:dyDescent="0.25">
      <c r="A239">
        <v>0</v>
      </c>
      <c r="B239">
        <v>248</v>
      </c>
      <c r="D239" t="s">
        <v>147</v>
      </c>
      <c r="E239" t="s">
        <v>182</v>
      </c>
      <c r="I239" t="s">
        <v>895</v>
      </c>
      <c r="J239" t="s">
        <v>896</v>
      </c>
      <c r="K239">
        <v>248</v>
      </c>
      <c r="L239">
        <v>45645.863321759258</v>
      </c>
      <c r="M239">
        <v>45645.863321759258</v>
      </c>
      <c r="N239">
        <v>7</v>
      </c>
      <c r="O239">
        <v>7</v>
      </c>
      <c r="P239" t="s">
        <v>185</v>
      </c>
      <c r="Q239" t="b">
        <v>0</v>
      </c>
      <c r="R239" t="s">
        <v>897</v>
      </c>
    </row>
    <row r="240" spans="1:18" x14ac:dyDescent="0.25">
      <c r="A240">
        <v>0</v>
      </c>
      <c r="B240">
        <v>249</v>
      </c>
      <c r="D240" t="s">
        <v>147</v>
      </c>
      <c r="E240" t="s">
        <v>182</v>
      </c>
      <c r="I240" t="s">
        <v>898</v>
      </c>
      <c r="J240" t="s">
        <v>899</v>
      </c>
      <c r="K240">
        <v>249</v>
      </c>
      <c r="L240">
        <v>45645.863321759258</v>
      </c>
      <c r="M240">
        <v>45645.863321759258</v>
      </c>
      <c r="N240">
        <v>7</v>
      </c>
      <c r="O240">
        <v>7</v>
      </c>
      <c r="P240" t="s">
        <v>185</v>
      </c>
      <c r="Q240" t="b">
        <v>0</v>
      </c>
      <c r="R240" t="s">
        <v>900</v>
      </c>
    </row>
    <row r="241" spans="1:18" x14ac:dyDescent="0.25">
      <c r="A241">
        <v>0</v>
      </c>
      <c r="B241">
        <v>250</v>
      </c>
      <c r="D241" t="s">
        <v>147</v>
      </c>
      <c r="E241" t="s">
        <v>182</v>
      </c>
      <c r="I241" t="s">
        <v>901</v>
      </c>
      <c r="J241" t="s">
        <v>902</v>
      </c>
      <c r="K241">
        <v>250</v>
      </c>
      <c r="L241">
        <v>45645.863321759258</v>
      </c>
      <c r="M241">
        <v>45645.863321759258</v>
      </c>
      <c r="N241">
        <v>7</v>
      </c>
      <c r="O241">
        <v>7</v>
      </c>
      <c r="P241" t="s">
        <v>185</v>
      </c>
      <c r="Q241" t="b">
        <v>0</v>
      </c>
      <c r="R241" t="s">
        <v>903</v>
      </c>
    </row>
    <row r="242" spans="1:18" x14ac:dyDescent="0.25">
      <c r="A242">
        <v>0</v>
      </c>
      <c r="B242">
        <v>251</v>
      </c>
      <c r="D242" t="s">
        <v>147</v>
      </c>
      <c r="E242" t="s">
        <v>182</v>
      </c>
      <c r="I242" t="s">
        <v>904</v>
      </c>
      <c r="J242" t="s">
        <v>905</v>
      </c>
      <c r="K242">
        <v>251</v>
      </c>
      <c r="L242">
        <v>45645.863321759258</v>
      </c>
      <c r="M242">
        <v>45645.863321759258</v>
      </c>
      <c r="N242">
        <v>7</v>
      </c>
      <c r="O242">
        <v>7</v>
      </c>
      <c r="P242" t="s">
        <v>185</v>
      </c>
      <c r="Q242" t="b">
        <v>0</v>
      </c>
      <c r="R242" t="s">
        <v>906</v>
      </c>
    </row>
    <row r="243" spans="1:18" x14ac:dyDescent="0.25">
      <c r="A243">
        <v>0</v>
      </c>
      <c r="B243">
        <v>252</v>
      </c>
      <c r="D243" t="s">
        <v>147</v>
      </c>
      <c r="E243" t="s">
        <v>182</v>
      </c>
      <c r="I243" t="s">
        <v>907</v>
      </c>
      <c r="J243" t="s">
        <v>908</v>
      </c>
      <c r="K243">
        <v>252</v>
      </c>
      <c r="L243">
        <v>45645.863321759258</v>
      </c>
      <c r="M243">
        <v>45645.863321759258</v>
      </c>
      <c r="N243">
        <v>7</v>
      </c>
      <c r="O243">
        <v>7</v>
      </c>
      <c r="P243" t="s">
        <v>185</v>
      </c>
      <c r="Q243" t="b">
        <v>0</v>
      </c>
      <c r="R243" t="s">
        <v>909</v>
      </c>
    </row>
    <row r="244" spans="1:18" x14ac:dyDescent="0.25">
      <c r="A244">
        <v>0</v>
      </c>
      <c r="B244">
        <v>253</v>
      </c>
      <c r="D244" t="s">
        <v>147</v>
      </c>
      <c r="E244" t="s">
        <v>182</v>
      </c>
      <c r="I244" t="s">
        <v>910</v>
      </c>
      <c r="J244" t="s">
        <v>911</v>
      </c>
      <c r="K244">
        <v>253</v>
      </c>
      <c r="L244">
        <v>45645.863321759258</v>
      </c>
      <c r="M244">
        <v>45645.863321759258</v>
      </c>
      <c r="N244">
        <v>7</v>
      </c>
      <c r="O244">
        <v>7</v>
      </c>
      <c r="P244" t="s">
        <v>185</v>
      </c>
      <c r="Q244" t="b">
        <v>0</v>
      </c>
      <c r="R244" t="s">
        <v>912</v>
      </c>
    </row>
    <row r="245" spans="1:18" x14ac:dyDescent="0.25">
      <c r="A245">
        <v>0</v>
      </c>
      <c r="B245">
        <v>254</v>
      </c>
      <c r="D245" t="s">
        <v>147</v>
      </c>
      <c r="E245" t="s">
        <v>182</v>
      </c>
      <c r="I245" t="s">
        <v>913</v>
      </c>
      <c r="J245" t="s">
        <v>914</v>
      </c>
      <c r="K245">
        <v>254</v>
      </c>
      <c r="L245">
        <v>45645.863321759258</v>
      </c>
      <c r="M245">
        <v>45645.863321759258</v>
      </c>
      <c r="N245">
        <v>7</v>
      </c>
      <c r="O245">
        <v>7</v>
      </c>
      <c r="P245" t="s">
        <v>185</v>
      </c>
      <c r="Q245" t="b">
        <v>0</v>
      </c>
      <c r="R245" t="s">
        <v>915</v>
      </c>
    </row>
    <row r="246" spans="1:18" x14ac:dyDescent="0.25">
      <c r="A246">
        <v>0</v>
      </c>
      <c r="B246">
        <v>255</v>
      </c>
      <c r="D246" t="s">
        <v>147</v>
      </c>
      <c r="E246" t="s">
        <v>182</v>
      </c>
      <c r="I246" t="s">
        <v>916</v>
      </c>
      <c r="J246" t="s">
        <v>917</v>
      </c>
      <c r="K246">
        <v>255</v>
      </c>
      <c r="L246">
        <v>45645.863321759258</v>
      </c>
      <c r="M246">
        <v>45645.863321759258</v>
      </c>
      <c r="N246">
        <v>7</v>
      </c>
      <c r="O246">
        <v>7</v>
      </c>
      <c r="P246" t="s">
        <v>185</v>
      </c>
      <c r="Q246" t="b">
        <v>0</v>
      </c>
      <c r="R246" t="s">
        <v>918</v>
      </c>
    </row>
    <row r="247" spans="1:18" x14ac:dyDescent="0.25">
      <c r="A247">
        <v>0</v>
      </c>
      <c r="B247">
        <v>256</v>
      </c>
      <c r="D247" t="s">
        <v>147</v>
      </c>
      <c r="E247" t="s">
        <v>182</v>
      </c>
      <c r="I247" t="s">
        <v>919</v>
      </c>
      <c r="J247" t="s">
        <v>920</v>
      </c>
      <c r="K247">
        <v>256</v>
      </c>
      <c r="L247">
        <v>45645.863321759258</v>
      </c>
      <c r="M247">
        <v>45645.863321759258</v>
      </c>
      <c r="N247">
        <v>7</v>
      </c>
      <c r="O247">
        <v>7</v>
      </c>
      <c r="P247" t="s">
        <v>185</v>
      </c>
      <c r="Q247" t="b">
        <v>0</v>
      </c>
      <c r="R247" t="s">
        <v>921</v>
      </c>
    </row>
    <row r="248" spans="1:18" x14ac:dyDescent="0.25">
      <c r="A248">
        <v>0</v>
      </c>
      <c r="B248">
        <v>257</v>
      </c>
      <c r="D248" t="s">
        <v>147</v>
      </c>
      <c r="E248" t="s">
        <v>182</v>
      </c>
      <c r="I248" t="s">
        <v>922</v>
      </c>
      <c r="J248" t="s">
        <v>923</v>
      </c>
      <c r="K248">
        <v>257</v>
      </c>
      <c r="L248">
        <v>45645.863321759258</v>
      </c>
      <c r="M248">
        <v>45645.863321759258</v>
      </c>
      <c r="N248">
        <v>7</v>
      </c>
      <c r="O248">
        <v>7</v>
      </c>
      <c r="P248" t="s">
        <v>185</v>
      </c>
      <c r="Q248" t="b">
        <v>0</v>
      </c>
      <c r="R248" t="s">
        <v>924</v>
      </c>
    </row>
    <row r="249" spans="1:18" x14ac:dyDescent="0.25">
      <c r="A249">
        <v>0</v>
      </c>
      <c r="B249">
        <v>258</v>
      </c>
      <c r="D249" t="s">
        <v>147</v>
      </c>
      <c r="E249" t="s">
        <v>182</v>
      </c>
      <c r="I249" t="s">
        <v>925</v>
      </c>
      <c r="J249" t="s">
        <v>926</v>
      </c>
      <c r="K249">
        <v>258</v>
      </c>
      <c r="L249">
        <v>45645.863321759258</v>
      </c>
      <c r="M249">
        <v>45645.863321759258</v>
      </c>
      <c r="N249">
        <v>7</v>
      </c>
      <c r="O249">
        <v>7</v>
      </c>
      <c r="P249" t="s">
        <v>185</v>
      </c>
      <c r="Q249" t="b">
        <v>0</v>
      </c>
      <c r="R249" t="s">
        <v>927</v>
      </c>
    </row>
    <row r="250" spans="1:18" x14ac:dyDescent="0.25">
      <c r="A250">
        <v>0</v>
      </c>
      <c r="B250">
        <v>259</v>
      </c>
      <c r="D250" t="s">
        <v>147</v>
      </c>
      <c r="E250" t="s">
        <v>182</v>
      </c>
      <c r="I250" t="s">
        <v>928</v>
      </c>
      <c r="J250" t="s">
        <v>929</v>
      </c>
      <c r="K250">
        <v>259</v>
      </c>
      <c r="L250">
        <v>45645.863321759258</v>
      </c>
      <c r="M250">
        <v>45645.863321759258</v>
      </c>
      <c r="N250">
        <v>7</v>
      </c>
      <c r="O250">
        <v>7</v>
      </c>
      <c r="P250" t="s">
        <v>185</v>
      </c>
      <c r="Q250" t="b">
        <v>0</v>
      </c>
      <c r="R250" t="s">
        <v>930</v>
      </c>
    </row>
    <row r="251" spans="1:18" x14ac:dyDescent="0.25">
      <c r="A251">
        <v>0</v>
      </c>
      <c r="B251">
        <v>260</v>
      </c>
      <c r="D251" t="s">
        <v>147</v>
      </c>
      <c r="E251" t="s">
        <v>182</v>
      </c>
      <c r="I251" t="s">
        <v>931</v>
      </c>
      <c r="J251" t="s">
        <v>932</v>
      </c>
      <c r="K251">
        <v>260</v>
      </c>
      <c r="L251">
        <v>45645.863321759258</v>
      </c>
      <c r="M251">
        <v>45645.863321759258</v>
      </c>
      <c r="N251">
        <v>7</v>
      </c>
      <c r="O251">
        <v>7</v>
      </c>
      <c r="P251" t="s">
        <v>185</v>
      </c>
      <c r="Q251" t="b">
        <v>0</v>
      </c>
      <c r="R251" t="s">
        <v>933</v>
      </c>
    </row>
    <row r="252" spans="1:18" x14ac:dyDescent="0.25">
      <c r="A252">
        <v>0</v>
      </c>
      <c r="B252">
        <v>261</v>
      </c>
      <c r="D252" t="s">
        <v>147</v>
      </c>
      <c r="E252" t="s">
        <v>182</v>
      </c>
      <c r="I252" t="s">
        <v>934</v>
      </c>
      <c r="J252" t="s">
        <v>935</v>
      </c>
      <c r="K252">
        <v>261</v>
      </c>
      <c r="L252">
        <v>45645.863321759258</v>
      </c>
      <c r="M252">
        <v>45645.863321759258</v>
      </c>
      <c r="N252">
        <v>7</v>
      </c>
      <c r="O252">
        <v>7</v>
      </c>
      <c r="P252" t="s">
        <v>185</v>
      </c>
      <c r="Q252" t="b">
        <v>0</v>
      </c>
      <c r="R252" t="s">
        <v>936</v>
      </c>
    </row>
    <row r="253" spans="1:18" x14ac:dyDescent="0.25">
      <c r="A253">
        <v>0</v>
      </c>
      <c r="B253">
        <v>262</v>
      </c>
      <c r="D253" t="s">
        <v>147</v>
      </c>
      <c r="E253" t="s">
        <v>182</v>
      </c>
      <c r="I253" t="s">
        <v>937</v>
      </c>
      <c r="J253" t="s">
        <v>938</v>
      </c>
      <c r="K253">
        <v>262</v>
      </c>
      <c r="L253">
        <v>45645.863321759258</v>
      </c>
      <c r="M253">
        <v>45645.863321759258</v>
      </c>
      <c r="N253">
        <v>7</v>
      </c>
      <c r="O253">
        <v>7</v>
      </c>
      <c r="P253" t="s">
        <v>185</v>
      </c>
      <c r="Q253" t="b">
        <v>0</v>
      </c>
      <c r="R253" t="s">
        <v>939</v>
      </c>
    </row>
    <row r="254" spans="1:18" x14ac:dyDescent="0.25">
      <c r="A254">
        <v>0</v>
      </c>
      <c r="B254">
        <v>263</v>
      </c>
      <c r="D254" t="s">
        <v>147</v>
      </c>
      <c r="E254" t="s">
        <v>182</v>
      </c>
      <c r="I254" t="s">
        <v>940</v>
      </c>
      <c r="J254" t="s">
        <v>941</v>
      </c>
      <c r="K254">
        <v>263</v>
      </c>
      <c r="L254">
        <v>45645.863333333335</v>
      </c>
      <c r="M254">
        <v>45645.863333333335</v>
      </c>
      <c r="N254">
        <v>7</v>
      </c>
      <c r="O254">
        <v>7</v>
      </c>
      <c r="P254" t="s">
        <v>185</v>
      </c>
      <c r="Q254" t="b">
        <v>0</v>
      </c>
      <c r="R254" t="s">
        <v>942</v>
      </c>
    </row>
    <row r="255" spans="1:18" x14ac:dyDescent="0.25">
      <c r="A255">
        <v>0</v>
      </c>
      <c r="B255">
        <v>264</v>
      </c>
      <c r="D255" t="s">
        <v>147</v>
      </c>
      <c r="E255" t="s">
        <v>182</v>
      </c>
      <c r="I255" t="s">
        <v>943</v>
      </c>
      <c r="J255" t="s">
        <v>944</v>
      </c>
      <c r="K255">
        <v>264</v>
      </c>
      <c r="L255">
        <v>45645.863333333335</v>
      </c>
      <c r="M255">
        <v>45645.863333333335</v>
      </c>
      <c r="N255">
        <v>7</v>
      </c>
      <c r="O255">
        <v>7</v>
      </c>
      <c r="P255" t="s">
        <v>185</v>
      </c>
      <c r="Q255" t="b">
        <v>0</v>
      </c>
      <c r="R255" t="s">
        <v>945</v>
      </c>
    </row>
    <row r="256" spans="1:18" x14ac:dyDescent="0.25">
      <c r="A256">
        <v>0</v>
      </c>
      <c r="B256">
        <v>265</v>
      </c>
      <c r="D256" t="s">
        <v>147</v>
      </c>
      <c r="E256" t="s">
        <v>182</v>
      </c>
      <c r="I256" t="s">
        <v>946</v>
      </c>
      <c r="J256" t="s">
        <v>947</v>
      </c>
      <c r="K256">
        <v>265</v>
      </c>
      <c r="L256">
        <v>45645.863333333335</v>
      </c>
      <c r="M256">
        <v>45645.863333333335</v>
      </c>
      <c r="N256">
        <v>7</v>
      </c>
      <c r="O256">
        <v>7</v>
      </c>
      <c r="P256" t="s">
        <v>185</v>
      </c>
      <c r="Q256" t="b">
        <v>0</v>
      </c>
      <c r="R256" t="s">
        <v>948</v>
      </c>
    </row>
    <row r="257" spans="1:18" x14ac:dyDescent="0.25">
      <c r="A257">
        <v>0</v>
      </c>
      <c r="B257">
        <v>266</v>
      </c>
      <c r="D257" t="s">
        <v>147</v>
      </c>
      <c r="E257" t="s">
        <v>182</v>
      </c>
      <c r="I257" t="s">
        <v>949</v>
      </c>
      <c r="J257" t="s">
        <v>950</v>
      </c>
      <c r="K257">
        <v>266</v>
      </c>
      <c r="L257">
        <v>45645.863333333335</v>
      </c>
      <c r="M257">
        <v>45645.863333333335</v>
      </c>
      <c r="N257">
        <v>7</v>
      </c>
      <c r="O257">
        <v>7</v>
      </c>
      <c r="P257" t="s">
        <v>185</v>
      </c>
      <c r="Q257" t="b">
        <v>0</v>
      </c>
      <c r="R257" t="s">
        <v>951</v>
      </c>
    </row>
    <row r="258" spans="1:18" x14ac:dyDescent="0.25">
      <c r="A258">
        <v>0</v>
      </c>
      <c r="B258">
        <v>267</v>
      </c>
      <c r="D258" t="s">
        <v>147</v>
      </c>
      <c r="E258" t="s">
        <v>182</v>
      </c>
      <c r="I258" t="s">
        <v>952</v>
      </c>
      <c r="J258" t="s">
        <v>953</v>
      </c>
      <c r="K258">
        <v>267</v>
      </c>
      <c r="L258">
        <v>45645.863333333335</v>
      </c>
      <c r="M258">
        <v>45645.863333333335</v>
      </c>
      <c r="N258">
        <v>7</v>
      </c>
      <c r="O258">
        <v>7</v>
      </c>
      <c r="P258" t="s">
        <v>185</v>
      </c>
      <c r="Q258" t="b">
        <v>0</v>
      </c>
      <c r="R258" t="s">
        <v>954</v>
      </c>
    </row>
    <row r="259" spans="1:18" x14ac:dyDescent="0.25">
      <c r="A259">
        <v>0</v>
      </c>
      <c r="B259">
        <v>268</v>
      </c>
      <c r="D259" t="s">
        <v>147</v>
      </c>
      <c r="E259" t="s">
        <v>182</v>
      </c>
      <c r="I259" t="s">
        <v>955</v>
      </c>
      <c r="J259" t="s">
        <v>956</v>
      </c>
      <c r="K259">
        <v>268</v>
      </c>
      <c r="L259">
        <v>45645.863333333335</v>
      </c>
      <c r="M259">
        <v>45645.863333333335</v>
      </c>
      <c r="N259">
        <v>7</v>
      </c>
      <c r="O259">
        <v>7</v>
      </c>
      <c r="P259" t="s">
        <v>185</v>
      </c>
      <c r="Q259" t="b">
        <v>0</v>
      </c>
      <c r="R259" t="s">
        <v>957</v>
      </c>
    </row>
    <row r="260" spans="1:18" x14ac:dyDescent="0.25">
      <c r="A260">
        <v>0</v>
      </c>
      <c r="B260">
        <v>269</v>
      </c>
      <c r="D260" t="s">
        <v>147</v>
      </c>
      <c r="E260" t="s">
        <v>182</v>
      </c>
      <c r="I260" t="s">
        <v>958</v>
      </c>
      <c r="J260" t="s">
        <v>959</v>
      </c>
      <c r="K260">
        <v>269</v>
      </c>
      <c r="L260">
        <v>45645.863333333335</v>
      </c>
      <c r="M260">
        <v>45645.863333333335</v>
      </c>
      <c r="N260">
        <v>7</v>
      </c>
      <c r="O260">
        <v>7</v>
      </c>
      <c r="P260" t="s">
        <v>185</v>
      </c>
      <c r="Q260" t="b">
        <v>0</v>
      </c>
      <c r="R260" t="s">
        <v>960</v>
      </c>
    </row>
    <row r="261" spans="1:18" x14ac:dyDescent="0.25">
      <c r="A261">
        <v>0</v>
      </c>
      <c r="B261">
        <v>270</v>
      </c>
      <c r="D261" t="s">
        <v>147</v>
      </c>
      <c r="E261" t="s">
        <v>182</v>
      </c>
      <c r="I261" t="s">
        <v>961</v>
      </c>
      <c r="J261" t="s">
        <v>962</v>
      </c>
      <c r="K261">
        <v>270</v>
      </c>
      <c r="L261">
        <v>45645.863333333335</v>
      </c>
      <c r="M261">
        <v>45645.863333333335</v>
      </c>
      <c r="N261">
        <v>7</v>
      </c>
      <c r="O261">
        <v>7</v>
      </c>
      <c r="P261" t="s">
        <v>185</v>
      </c>
      <c r="Q261" t="b">
        <v>0</v>
      </c>
      <c r="R261" t="s">
        <v>963</v>
      </c>
    </row>
    <row r="262" spans="1:18" x14ac:dyDescent="0.25">
      <c r="A262">
        <v>0</v>
      </c>
      <c r="B262">
        <v>271</v>
      </c>
      <c r="D262" t="s">
        <v>147</v>
      </c>
      <c r="E262" t="s">
        <v>182</v>
      </c>
      <c r="I262" t="s">
        <v>964</v>
      </c>
      <c r="J262" t="s">
        <v>965</v>
      </c>
      <c r="K262">
        <v>271</v>
      </c>
      <c r="L262">
        <v>45645.863333333335</v>
      </c>
      <c r="M262">
        <v>45645.863333333335</v>
      </c>
      <c r="N262">
        <v>7</v>
      </c>
      <c r="O262">
        <v>7</v>
      </c>
      <c r="P262" t="s">
        <v>185</v>
      </c>
      <c r="Q262" t="b">
        <v>0</v>
      </c>
      <c r="R262" t="s">
        <v>966</v>
      </c>
    </row>
    <row r="263" spans="1:18" x14ac:dyDescent="0.25">
      <c r="A263">
        <v>0</v>
      </c>
      <c r="B263">
        <v>272</v>
      </c>
      <c r="D263" t="s">
        <v>147</v>
      </c>
      <c r="E263" t="s">
        <v>182</v>
      </c>
      <c r="I263" t="s">
        <v>967</v>
      </c>
      <c r="J263" t="s">
        <v>968</v>
      </c>
      <c r="K263">
        <v>272</v>
      </c>
      <c r="L263">
        <v>45645.863333333335</v>
      </c>
      <c r="M263">
        <v>45645.863333333335</v>
      </c>
      <c r="N263">
        <v>7</v>
      </c>
      <c r="O263">
        <v>7</v>
      </c>
      <c r="P263" t="s">
        <v>185</v>
      </c>
      <c r="Q263" t="b">
        <v>0</v>
      </c>
      <c r="R263" t="s">
        <v>969</v>
      </c>
    </row>
    <row r="264" spans="1:18" x14ac:dyDescent="0.25">
      <c r="A264">
        <v>0</v>
      </c>
      <c r="B264">
        <v>273</v>
      </c>
      <c r="D264" t="s">
        <v>147</v>
      </c>
      <c r="E264" t="s">
        <v>182</v>
      </c>
      <c r="I264" t="s">
        <v>970</v>
      </c>
      <c r="J264" t="s">
        <v>971</v>
      </c>
      <c r="K264">
        <v>273</v>
      </c>
      <c r="L264">
        <v>45645.863333333335</v>
      </c>
      <c r="M264">
        <v>45645.863333333335</v>
      </c>
      <c r="N264">
        <v>7</v>
      </c>
      <c r="O264">
        <v>7</v>
      </c>
      <c r="P264" t="s">
        <v>185</v>
      </c>
      <c r="Q264" t="b">
        <v>0</v>
      </c>
      <c r="R264" t="s">
        <v>972</v>
      </c>
    </row>
    <row r="265" spans="1:18" x14ac:dyDescent="0.25">
      <c r="A265">
        <v>0</v>
      </c>
      <c r="B265">
        <v>274</v>
      </c>
      <c r="D265" t="s">
        <v>147</v>
      </c>
      <c r="E265" t="s">
        <v>182</v>
      </c>
      <c r="I265" t="s">
        <v>973</v>
      </c>
      <c r="J265" t="s">
        <v>974</v>
      </c>
      <c r="K265">
        <v>274</v>
      </c>
      <c r="L265">
        <v>45645.863333333335</v>
      </c>
      <c r="M265">
        <v>45645.863333333335</v>
      </c>
      <c r="N265">
        <v>7</v>
      </c>
      <c r="O265">
        <v>7</v>
      </c>
      <c r="P265" t="s">
        <v>185</v>
      </c>
      <c r="Q265" t="b">
        <v>0</v>
      </c>
      <c r="R265" t="s">
        <v>975</v>
      </c>
    </row>
    <row r="266" spans="1:18" x14ac:dyDescent="0.25">
      <c r="A266">
        <v>0</v>
      </c>
      <c r="B266">
        <v>275</v>
      </c>
      <c r="D266" t="s">
        <v>147</v>
      </c>
      <c r="E266" t="s">
        <v>182</v>
      </c>
      <c r="I266" t="s">
        <v>976</v>
      </c>
      <c r="J266" t="s">
        <v>977</v>
      </c>
      <c r="K266">
        <v>275</v>
      </c>
      <c r="L266">
        <v>45645.863333333335</v>
      </c>
      <c r="M266">
        <v>45645.863333333335</v>
      </c>
      <c r="N266">
        <v>7</v>
      </c>
      <c r="O266">
        <v>7</v>
      </c>
      <c r="P266" t="s">
        <v>185</v>
      </c>
      <c r="Q266" t="b">
        <v>0</v>
      </c>
      <c r="R266" t="s">
        <v>978</v>
      </c>
    </row>
    <row r="267" spans="1:18" x14ac:dyDescent="0.25">
      <c r="A267">
        <v>0</v>
      </c>
      <c r="B267">
        <v>276</v>
      </c>
      <c r="D267" t="s">
        <v>147</v>
      </c>
      <c r="E267" t="s">
        <v>182</v>
      </c>
      <c r="I267" t="s">
        <v>979</v>
      </c>
      <c r="J267" t="s">
        <v>980</v>
      </c>
      <c r="K267">
        <v>276</v>
      </c>
      <c r="L267">
        <v>45645.863333333335</v>
      </c>
      <c r="M267">
        <v>45645.863333333335</v>
      </c>
      <c r="N267">
        <v>7</v>
      </c>
      <c r="O267">
        <v>7</v>
      </c>
      <c r="P267" t="s">
        <v>185</v>
      </c>
      <c r="Q267" t="b">
        <v>0</v>
      </c>
      <c r="R267" t="s">
        <v>981</v>
      </c>
    </row>
    <row r="268" spans="1:18" x14ac:dyDescent="0.25">
      <c r="A268">
        <v>0</v>
      </c>
      <c r="B268">
        <v>277</v>
      </c>
      <c r="D268" t="s">
        <v>147</v>
      </c>
      <c r="E268" t="s">
        <v>182</v>
      </c>
      <c r="I268" t="s">
        <v>982</v>
      </c>
      <c r="J268" t="s">
        <v>983</v>
      </c>
      <c r="K268">
        <v>277</v>
      </c>
      <c r="L268">
        <v>45645.863333333335</v>
      </c>
      <c r="M268">
        <v>45645.863333333335</v>
      </c>
      <c r="N268">
        <v>7</v>
      </c>
      <c r="O268">
        <v>7</v>
      </c>
      <c r="P268" t="s">
        <v>185</v>
      </c>
      <c r="Q268" t="b">
        <v>0</v>
      </c>
      <c r="R268" t="s">
        <v>984</v>
      </c>
    </row>
    <row r="269" spans="1:18" x14ac:dyDescent="0.25">
      <c r="A269">
        <v>0</v>
      </c>
      <c r="B269">
        <v>278</v>
      </c>
      <c r="D269" t="s">
        <v>147</v>
      </c>
      <c r="E269" t="s">
        <v>182</v>
      </c>
      <c r="I269" t="s">
        <v>985</v>
      </c>
      <c r="J269" t="s">
        <v>986</v>
      </c>
      <c r="K269">
        <v>278</v>
      </c>
      <c r="L269">
        <v>45645.863333333335</v>
      </c>
      <c r="M269">
        <v>45645.863333333335</v>
      </c>
      <c r="N269">
        <v>7</v>
      </c>
      <c r="O269">
        <v>7</v>
      </c>
      <c r="P269" t="s">
        <v>185</v>
      </c>
      <c r="Q269" t="b">
        <v>0</v>
      </c>
      <c r="R269" t="s">
        <v>987</v>
      </c>
    </row>
    <row r="270" spans="1:18" x14ac:dyDescent="0.25">
      <c r="A270">
        <v>0</v>
      </c>
      <c r="B270">
        <v>279</v>
      </c>
      <c r="D270" t="s">
        <v>147</v>
      </c>
      <c r="E270" t="s">
        <v>182</v>
      </c>
      <c r="I270" t="s">
        <v>988</v>
      </c>
      <c r="J270" t="s">
        <v>989</v>
      </c>
      <c r="K270">
        <v>279</v>
      </c>
      <c r="L270">
        <v>45645.863333333335</v>
      </c>
      <c r="M270">
        <v>45645.863333333335</v>
      </c>
      <c r="N270">
        <v>7</v>
      </c>
      <c r="O270">
        <v>7</v>
      </c>
      <c r="P270" t="s">
        <v>185</v>
      </c>
      <c r="Q270" t="b">
        <v>0</v>
      </c>
      <c r="R270" t="s">
        <v>990</v>
      </c>
    </row>
    <row r="271" spans="1:18" x14ac:dyDescent="0.25">
      <c r="A271">
        <v>0</v>
      </c>
      <c r="B271">
        <v>280</v>
      </c>
      <c r="D271" t="s">
        <v>147</v>
      </c>
      <c r="E271" t="s">
        <v>182</v>
      </c>
      <c r="I271" t="s">
        <v>991</v>
      </c>
      <c r="J271" t="s">
        <v>992</v>
      </c>
      <c r="K271">
        <v>280</v>
      </c>
      <c r="L271">
        <v>45645.863333333335</v>
      </c>
      <c r="M271">
        <v>45645.863333333335</v>
      </c>
      <c r="N271">
        <v>7</v>
      </c>
      <c r="O271">
        <v>7</v>
      </c>
      <c r="P271" t="s">
        <v>185</v>
      </c>
      <c r="Q271" t="b">
        <v>0</v>
      </c>
      <c r="R271" t="s">
        <v>993</v>
      </c>
    </row>
    <row r="272" spans="1:18" x14ac:dyDescent="0.25">
      <c r="A272">
        <v>0</v>
      </c>
      <c r="B272">
        <v>281</v>
      </c>
      <c r="D272" t="s">
        <v>147</v>
      </c>
      <c r="E272" t="s">
        <v>182</v>
      </c>
      <c r="I272" t="s">
        <v>994</v>
      </c>
      <c r="J272" t="s">
        <v>995</v>
      </c>
      <c r="K272">
        <v>281</v>
      </c>
      <c r="L272">
        <v>45645.863333333335</v>
      </c>
      <c r="M272">
        <v>45645.863333333335</v>
      </c>
      <c r="N272">
        <v>7</v>
      </c>
      <c r="O272">
        <v>7</v>
      </c>
      <c r="P272" t="s">
        <v>185</v>
      </c>
      <c r="Q272" t="b">
        <v>0</v>
      </c>
      <c r="R272" t="s">
        <v>996</v>
      </c>
    </row>
    <row r="273" spans="1:18" x14ac:dyDescent="0.25">
      <c r="A273">
        <v>0</v>
      </c>
      <c r="B273">
        <v>282</v>
      </c>
      <c r="D273" t="s">
        <v>147</v>
      </c>
      <c r="E273" t="s">
        <v>182</v>
      </c>
      <c r="I273" t="s">
        <v>997</v>
      </c>
      <c r="J273" t="s">
        <v>998</v>
      </c>
      <c r="K273">
        <v>282</v>
      </c>
      <c r="L273">
        <v>45645.863333333335</v>
      </c>
      <c r="M273">
        <v>45645.863333333335</v>
      </c>
      <c r="N273">
        <v>7</v>
      </c>
      <c r="O273">
        <v>7</v>
      </c>
      <c r="P273" t="s">
        <v>185</v>
      </c>
      <c r="Q273" t="b">
        <v>0</v>
      </c>
      <c r="R273" t="s">
        <v>999</v>
      </c>
    </row>
    <row r="274" spans="1:18" x14ac:dyDescent="0.25">
      <c r="A274">
        <v>0</v>
      </c>
      <c r="B274">
        <v>283</v>
      </c>
      <c r="D274" t="s">
        <v>147</v>
      </c>
      <c r="E274" t="s">
        <v>182</v>
      </c>
      <c r="I274" t="s">
        <v>1000</v>
      </c>
      <c r="J274" t="s">
        <v>1001</v>
      </c>
      <c r="K274">
        <v>283</v>
      </c>
      <c r="L274">
        <v>45645.863333333335</v>
      </c>
      <c r="M274">
        <v>45645.863333333335</v>
      </c>
      <c r="N274">
        <v>7</v>
      </c>
      <c r="O274">
        <v>7</v>
      </c>
      <c r="P274" t="s">
        <v>185</v>
      </c>
      <c r="Q274" t="b">
        <v>0</v>
      </c>
      <c r="R274" t="s">
        <v>1002</v>
      </c>
    </row>
    <row r="275" spans="1:18" x14ac:dyDescent="0.25">
      <c r="A275">
        <v>0</v>
      </c>
      <c r="B275">
        <v>284</v>
      </c>
      <c r="D275" t="s">
        <v>147</v>
      </c>
      <c r="E275" t="s">
        <v>182</v>
      </c>
      <c r="I275" t="s">
        <v>1003</v>
      </c>
      <c r="J275" t="s">
        <v>1004</v>
      </c>
      <c r="K275">
        <v>284</v>
      </c>
      <c r="L275">
        <v>45645.863333333335</v>
      </c>
      <c r="M275">
        <v>45645.863333333335</v>
      </c>
      <c r="N275">
        <v>7</v>
      </c>
      <c r="O275">
        <v>7</v>
      </c>
      <c r="P275" t="s">
        <v>185</v>
      </c>
      <c r="Q275" t="b">
        <v>0</v>
      </c>
      <c r="R275" t="s">
        <v>1005</v>
      </c>
    </row>
    <row r="276" spans="1:18" x14ac:dyDescent="0.25">
      <c r="A276">
        <v>0</v>
      </c>
      <c r="B276">
        <v>285</v>
      </c>
      <c r="D276" t="s">
        <v>147</v>
      </c>
      <c r="E276" t="s">
        <v>182</v>
      </c>
      <c r="I276" t="s">
        <v>1006</v>
      </c>
      <c r="J276" t="s">
        <v>1007</v>
      </c>
      <c r="K276">
        <v>285</v>
      </c>
      <c r="L276">
        <v>45645.863333333335</v>
      </c>
      <c r="M276">
        <v>45645.863333333335</v>
      </c>
      <c r="N276">
        <v>7</v>
      </c>
      <c r="O276">
        <v>7</v>
      </c>
      <c r="P276" t="s">
        <v>185</v>
      </c>
      <c r="Q276" t="b">
        <v>0</v>
      </c>
      <c r="R276" t="s">
        <v>1008</v>
      </c>
    </row>
    <row r="277" spans="1:18" x14ac:dyDescent="0.25">
      <c r="A277">
        <v>0</v>
      </c>
      <c r="B277">
        <v>286</v>
      </c>
      <c r="D277" t="s">
        <v>147</v>
      </c>
      <c r="E277" t="s">
        <v>182</v>
      </c>
      <c r="I277" t="s">
        <v>1009</v>
      </c>
      <c r="J277" t="s">
        <v>1010</v>
      </c>
      <c r="K277">
        <v>286</v>
      </c>
      <c r="L277">
        <v>45645.863333333335</v>
      </c>
      <c r="M277">
        <v>45645.863333333335</v>
      </c>
      <c r="N277">
        <v>7</v>
      </c>
      <c r="O277">
        <v>7</v>
      </c>
      <c r="P277" t="s">
        <v>185</v>
      </c>
      <c r="Q277" t="b">
        <v>0</v>
      </c>
      <c r="R277" t="s">
        <v>1011</v>
      </c>
    </row>
    <row r="278" spans="1:18" x14ac:dyDescent="0.25">
      <c r="A278">
        <v>0</v>
      </c>
      <c r="B278">
        <v>287</v>
      </c>
      <c r="D278" t="s">
        <v>147</v>
      </c>
      <c r="E278" t="s">
        <v>182</v>
      </c>
      <c r="I278" t="s">
        <v>1012</v>
      </c>
      <c r="J278" t="s">
        <v>1013</v>
      </c>
      <c r="K278">
        <v>287</v>
      </c>
      <c r="L278">
        <v>45645.863333333335</v>
      </c>
      <c r="M278">
        <v>45645.863333333335</v>
      </c>
      <c r="N278">
        <v>7</v>
      </c>
      <c r="O278">
        <v>7</v>
      </c>
      <c r="P278" t="s">
        <v>185</v>
      </c>
      <c r="Q278" t="b">
        <v>0</v>
      </c>
      <c r="R278" t="s">
        <v>1014</v>
      </c>
    </row>
    <row r="279" spans="1:18" x14ac:dyDescent="0.25">
      <c r="A279">
        <v>0</v>
      </c>
      <c r="B279">
        <v>288</v>
      </c>
      <c r="D279" t="s">
        <v>147</v>
      </c>
      <c r="E279" t="s">
        <v>182</v>
      </c>
      <c r="I279" t="s">
        <v>1015</v>
      </c>
      <c r="J279" t="s">
        <v>1016</v>
      </c>
      <c r="K279">
        <v>288</v>
      </c>
      <c r="L279">
        <v>45645.863333333335</v>
      </c>
      <c r="M279">
        <v>45645.863333333335</v>
      </c>
      <c r="N279">
        <v>7</v>
      </c>
      <c r="O279">
        <v>7</v>
      </c>
      <c r="P279" t="s">
        <v>185</v>
      </c>
      <c r="Q279" t="b">
        <v>0</v>
      </c>
      <c r="R279" t="s">
        <v>1017</v>
      </c>
    </row>
    <row r="280" spans="1:18" x14ac:dyDescent="0.25">
      <c r="A280">
        <v>0</v>
      </c>
      <c r="B280">
        <v>289</v>
      </c>
      <c r="D280" t="s">
        <v>147</v>
      </c>
      <c r="E280" t="s">
        <v>182</v>
      </c>
      <c r="I280" t="s">
        <v>1018</v>
      </c>
      <c r="J280" t="s">
        <v>1019</v>
      </c>
      <c r="K280">
        <v>289</v>
      </c>
      <c r="L280">
        <v>45645.863333333335</v>
      </c>
      <c r="M280">
        <v>45645.863333333335</v>
      </c>
      <c r="N280">
        <v>7</v>
      </c>
      <c r="O280">
        <v>7</v>
      </c>
      <c r="P280" t="s">
        <v>185</v>
      </c>
      <c r="Q280" t="b">
        <v>0</v>
      </c>
      <c r="R280" t="s">
        <v>1020</v>
      </c>
    </row>
    <row r="281" spans="1:18" x14ac:dyDescent="0.25">
      <c r="A281">
        <v>0</v>
      </c>
      <c r="B281">
        <v>290</v>
      </c>
      <c r="D281" t="s">
        <v>147</v>
      </c>
      <c r="E281" t="s">
        <v>182</v>
      </c>
      <c r="I281" t="s">
        <v>1021</v>
      </c>
      <c r="J281" t="s">
        <v>1022</v>
      </c>
      <c r="K281">
        <v>290</v>
      </c>
      <c r="L281">
        <v>45645.863333333335</v>
      </c>
      <c r="M281">
        <v>45645.863333333335</v>
      </c>
      <c r="N281">
        <v>7</v>
      </c>
      <c r="O281">
        <v>7</v>
      </c>
      <c r="P281" t="s">
        <v>185</v>
      </c>
      <c r="Q281" t="b">
        <v>0</v>
      </c>
      <c r="R281" t="s">
        <v>1023</v>
      </c>
    </row>
    <row r="282" spans="1:18" x14ac:dyDescent="0.25">
      <c r="A282">
        <v>0</v>
      </c>
      <c r="B282">
        <v>291</v>
      </c>
      <c r="D282" t="s">
        <v>147</v>
      </c>
      <c r="E282" t="s">
        <v>182</v>
      </c>
      <c r="I282" t="s">
        <v>1024</v>
      </c>
      <c r="J282" t="s">
        <v>1025</v>
      </c>
      <c r="K282">
        <v>291</v>
      </c>
      <c r="L282">
        <v>45645.863333333335</v>
      </c>
      <c r="M282">
        <v>45645.863333333335</v>
      </c>
      <c r="N282">
        <v>7</v>
      </c>
      <c r="O282">
        <v>7</v>
      </c>
      <c r="P282" t="s">
        <v>185</v>
      </c>
      <c r="Q282" t="b">
        <v>0</v>
      </c>
      <c r="R282" t="s">
        <v>1026</v>
      </c>
    </row>
    <row r="283" spans="1:18" x14ac:dyDescent="0.25">
      <c r="A283">
        <v>0</v>
      </c>
      <c r="B283">
        <v>292</v>
      </c>
      <c r="D283" t="s">
        <v>147</v>
      </c>
      <c r="E283" t="s">
        <v>182</v>
      </c>
      <c r="I283" t="s">
        <v>1027</v>
      </c>
      <c r="J283" t="s">
        <v>1028</v>
      </c>
      <c r="K283">
        <v>292</v>
      </c>
      <c r="L283">
        <v>45645.863333333335</v>
      </c>
      <c r="M283">
        <v>45645.863333333335</v>
      </c>
      <c r="N283">
        <v>7</v>
      </c>
      <c r="O283">
        <v>7</v>
      </c>
      <c r="P283" t="s">
        <v>185</v>
      </c>
      <c r="Q283" t="b">
        <v>0</v>
      </c>
      <c r="R283" t="s">
        <v>1029</v>
      </c>
    </row>
    <row r="284" spans="1:18" x14ac:dyDescent="0.25">
      <c r="A284">
        <v>0</v>
      </c>
      <c r="B284">
        <v>293</v>
      </c>
      <c r="D284" t="s">
        <v>147</v>
      </c>
      <c r="E284" t="s">
        <v>182</v>
      </c>
      <c r="I284" t="s">
        <v>1030</v>
      </c>
      <c r="J284" t="s">
        <v>1031</v>
      </c>
      <c r="K284">
        <v>293</v>
      </c>
      <c r="L284">
        <v>45645.863344907404</v>
      </c>
      <c r="M284">
        <v>45645.863344907404</v>
      </c>
      <c r="N284">
        <v>7</v>
      </c>
      <c r="O284">
        <v>7</v>
      </c>
      <c r="P284" t="s">
        <v>185</v>
      </c>
      <c r="Q284" t="b">
        <v>0</v>
      </c>
      <c r="R284" t="s">
        <v>1032</v>
      </c>
    </row>
    <row r="285" spans="1:18" x14ac:dyDescent="0.25">
      <c r="A285">
        <v>0</v>
      </c>
      <c r="B285">
        <v>294</v>
      </c>
      <c r="D285" t="s">
        <v>147</v>
      </c>
      <c r="E285" t="s">
        <v>182</v>
      </c>
      <c r="I285" t="s">
        <v>1033</v>
      </c>
      <c r="J285" t="s">
        <v>1034</v>
      </c>
      <c r="K285">
        <v>294</v>
      </c>
      <c r="L285">
        <v>45645.863344907404</v>
      </c>
      <c r="M285">
        <v>45645.863344907404</v>
      </c>
      <c r="N285">
        <v>7</v>
      </c>
      <c r="O285">
        <v>7</v>
      </c>
      <c r="P285" t="s">
        <v>185</v>
      </c>
      <c r="Q285" t="b">
        <v>0</v>
      </c>
      <c r="R285" t="s">
        <v>1035</v>
      </c>
    </row>
    <row r="286" spans="1:18" x14ac:dyDescent="0.25">
      <c r="A286">
        <v>0</v>
      </c>
      <c r="B286">
        <v>295</v>
      </c>
      <c r="D286" t="s">
        <v>147</v>
      </c>
      <c r="E286" t="s">
        <v>182</v>
      </c>
      <c r="I286" t="s">
        <v>1036</v>
      </c>
      <c r="J286" t="s">
        <v>1037</v>
      </c>
      <c r="K286">
        <v>295</v>
      </c>
      <c r="L286">
        <v>45645.863344907404</v>
      </c>
      <c r="M286">
        <v>45645.863344907404</v>
      </c>
      <c r="N286">
        <v>7</v>
      </c>
      <c r="O286">
        <v>7</v>
      </c>
      <c r="P286" t="s">
        <v>185</v>
      </c>
      <c r="Q286" t="b">
        <v>0</v>
      </c>
      <c r="R286" t="s">
        <v>1038</v>
      </c>
    </row>
    <row r="287" spans="1:18" x14ac:dyDescent="0.25">
      <c r="A287">
        <v>0</v>
      </c>
      <c r="B287">
        <v>296</v>
      </c>
      <c r="D287" t="s">
        <v>147</v>
      </c>
      <c r="E287" t="s">
        <v>182</v>
      </c>
      <c r="I287" t="s">
        <v>1039</v>
      </c>
      <c r="J287" t="s">
        <v>1040</v>
      </c>
      <c r="K287">
        <v>296</v>
      </c>
      <c r="L287">
        <v>45645.863344907404</v>
      </c>
      <c r="M287">
        <v>45645.863344907404</v>
      </c>
      <c r="N287">
        <v>7</v>
      </c>
      <c r="O287">
        <v>7</v>
      </c>
      <c r="P287" t="s">
        <v>185</v>
      </c>
      <c r="Q287" t="b">
        <v>0</v>
      </c>
      <c r="R287" t="s">
        <v>1041</v>
      </c>
    </row>
    <row r="288" spans="1:18" x14ac:dyDescent="0.25">
      <c r="A288">
        <v>0</v>
      </c>
      <c r="B288">
        <v>297</v>
      </c>
      <c r="D288" t="s">
        <v>147</v>
      </c>
      <c r="E288" t="s">
        <v>182</v>
      </c>
      <c r="I288" t="s">
        <v>1042</v>
      </c>
      <c r="J288" t="s">
        <v>1043</v>
      </c>
      <c r="K288">
        <v>297</v>
      </c>
      <c r="L288">
        <v>45645.863344907404</v>
      </c>
      <c r="M288">
        <v>45645.863344907404</v>
      </c>
      <c r="N288">
        <v>7</v>
      </c>
      <c r="O288">
        <v>7</v>
      </c>
      <c r="P288" t="s">
        <v>185</v>
      </c>
      <c r="Q288" t="b">
        <v>0</v>
      </c>
      <c r="R288" t="s">
        <v>1044</v>
      </c>
    </row>
    <row r="289" spans="1:18" x14ac:dyDescent="0.25">
      <c r="A289">
        <v>0</v>
      </c>
      <c r="B289">
        <v>298</v>
      </c>
      <c r="D289" t="s">
        <v>147</v>
      </c>
      <c r="E289" t="s">
        <v>182</v>
      </c>
      <c r="I289" t="s">
        <v>1045</v>
      </c>
      <c r="J289" t="s">
        <v>1046</v>
      </c>
      <c r="K289">
        <v>298</v>
      </c>
      <c r="L289">
        <v>45645.863344907404</v>
      </c>
      <c r="M289">
        <v>45645.863344907404</v>
      </c>
      <c r="N289">
        <v>7</v>
      </c>
      <c r="O289">
        <v>7</v>
      </c>
      <c r="P289" t="s">
        <v>185</v>
      </c>
      <c r="Q289" t="b">
        <v>0</v>
      </c>
      <c r="R289" t="s">
        <v>1047</v>
      </c>
    </row>
    <row r="290" spans="1:18" x14ac:dyDescent="0.25">
      <c r="A290">
        <v>0</v>
      </c>
      <c r="B290">
        <v>299</v>
      </c>
      <c r="D290" t="s">
        <v>147</v>
      </c>
      <c r="E290" t="s">
        <v>182</v>
      </c>
      <c r="I290" t="s">
        <v>1048</v>
      </c>
      <c r="J290" t="s">
        <v>1049</v>
      </c>
      <c r="K290">
        <v>299</v>
      </c>
      <c r="L290">
        <v>45645.863344907404</v>
      </c>
      <c r="M290">
        <v>45645.863344907404</v>
      </c>
      <c r="N290">
        <v>7</v>
      </c>
      <c r="O290">
        <v>7</v>
      </c>
      <c r="P290" t="s">
        <v>185</v>
      </c>
      <c r="Q290" t="b">
        <v>0</v>
      </c>
      <c r="R290" t="s">
        <v>1050</v>
      </c>
    </row>
    <row r="291" spans="1:18" x14ac:dyDescent="0.25">
      <c r="A291">
        <v>0</v>
      </c>
      <c r="B291">
        <v>300</v>
      </c>
      <c r="D291" t="s">
        <v>147</v>
      </c>
      <c r="E291" t="s">
        <v>182</v>
      </c>
      <c r="I291" t="s">
        <v>1051</v>
      </c>
      <c r="J291" t="s">
        <v>1052</v>
      </c>
      <c r="K291">
        <v>300</v>
      </c>
      <c r="L291">
        <v>45645.863344907404</v>
      </c>
      <c r="M291">
        <v>45645.863344907404</v>
      </c>
      <c r="N291">
        <v>7</v>
      </c>
      <c r="O291">
        <v>7</v>
      </c>
      <c r="P291" t="s">
        <v>185</v>
      </c>
      <c r="Q291" t="b">
        <v>0</v>
      </c>
      <c r="R291" t="s">
        <v>1053</v>
      </c>
    </row>
    <row r="292" spans="1:18" x14ac:dyDescent="0.25">
      <c r="A292">
        <v>0</v>
      </c>
      <c r="B292">
        <v>301</v>
      </c>
      <c r="D292" t="s">
        <v>147</v>
      </c>
      <c r="E292" t="s">
        <v>182</v>
      </c>
      <c r="I292" t="s">
        <v>1054</v>
      </c>
      <c r="J292" t="s">
        <v>1055</v>
      </c>
      <c r="K292">
        <v>301</v>
      </c>
      <c r="L292">
        <v>45645.863344907404</v>
      </c>
      <c r="M292">
        <v>45645.863344907404</v>
      </c>
      <c r="N292">
        <v>7</v>
      </c>
      <c r="O292">
        <v>7</v>
      </c>
      <c r="P292" t="s">
        <v>185</v>
      </c>
      <c r="Q292" t="b">
        <v>0</v>
      </c>
      <c r="R292" t="s">
        <v>1056</v>
      </c>
    </row>
    <row r="293" spans="1:18" x14ac:dyDescent="0.25">
      <c r="A293">
        <v>0</v>
      </c>
      <c r="B293">
        <v>302</v>
      </c>
      <c r="D293" t="s">
        <v>147</v>
      </c>
      <c r="E293" t="s">
        <v>182</v>
      </c>
      <c r="I293" t="s">
        <v>1057</v>
      </c>
      <c r="J293" t="s">
        <v>1058</v>
      </c>
      <c r="K293">
        <v>302</v>
      </c>
      <c r="L293">
        <v>45645.863344907404</v>
      </c>
      <c r="M293">
        <v>45645.863344907404</v>
      </c>
      <c r="N293">
        <v>7</v>
      </c>
      <c r="O293">
        <v>7</v>
      </c>
      <c r="P293" t="s">
        <v>185</v>
      </c>
      <c r="Q293" t="b">
        <v>0</v>
      </c>
      <c r="R293" t="s">
        <v>1059</v>
      </c>
    </row>
    <row r="294" spans="1:18" x14ac:dyDescent="0.25">
      <c r="A294">
        <v>0</v>
      </c>
      <c r="B294">
        <v>303</v>
      </c>
      <c r="D294" t="s">
        <v>147</v>
      </c>
      <c r="E294" t="s">
        <v>182</v>
      </c>
      <c r="I294" t="s">
        <v>1060</v>
      </c>
      <c r="J294" t="s">
        <v>1061</v>
      </c>
      <c r="K294">
        <v>303</v>
      </c>
      <c r="L294">
        <v>45645.863344907404</v>
      </c>
      <c r="M294">
        <v>45645.863344907404</v>
      </c>
      <c r="N294">
        <v>7</v>
      </c>
      <c r="O294">
        <v>7</v>
      </c>
      <c r="P294" t="s">
        <v>185</v>
      </c>
      <c r="Q294" t="b">
        <v>0</v>
      </c>
      <c r="R294" t="s">
        <v>1062</v>
      </c>
    </row>
    <row r="295" spans="1:18" x14ac:dyDescent="0.25">
      <c r="A295">
        <v>0</v>
      </c>
      <c r="B295">
        <v>304</v>
      </c>
      <c r="D295" t="s">
        <v>147</v>
      </c>
      <c r="E295" t="s">
        <v>182</v>
      </c>
      <c r="I295" t="s">
        <v>1063</v>
      </c>
      <c r="J295" t="s">
        <v>1064</v>
      </c>
      <c r="K295">
        <v>304</v>
      </c>
      <c r="L295">
        <v>45645.863344907404</v>
      </c>
      <c r="M295">
        <v>45645.863344907404</v>
      </c>
      <c r="N295">
        <v>7</v>
      </c>
      <c r="O295">
        <v>7</v>
      </c>
      <c r="P295" t="s">
        <v>185</v>
      </c>
      <c r="Q295" t="b">
        <v>0</v>
      </c>
      <c r="R295" t="s">
        <v>1065</v>
      </c>
    </row>
    <row r="296" spans="1:18" x14ac:dyDescent="0.25">
      <c r="A296">
        <v>0</v>
      </c>
      <c r="B296">
        <v>305</v>
      </c>
      <c r="D296" t="s">
        <v>147</v>
      </c>
      <c r="E296" t="s">
        <v>182</v>
      </c>
      <c r="I296" t="s">
        <v>1066</v>
      </c>
      <c r="J296" t="s">
        <v>1067</v>
      </c>
      <c r="K296">
        <v>305</v>
      </c>
      <c r="L296">
        <v>45645.863344907404</v>
      </c>
      <c r="M296">
        <v>45645.863344907404</v>
      </c>
      <c r="N296">
        <v>7</v>
      </c>
      <c r="O296">
        <v>7</v>
      </c>
      <c r="P296" t="s">
        <v>185</v>
      </c>
      <c r="Q296" t="b">
        <v>0</v>
      </c>
      <c r="R296" t="s">
        <v>1068</v>
      </c>
    </row>
    <row r="297" spans="1:18" x14ac:dyDescent="0.25">
      <c r="A297">
        <v>0</v>
      </c>
      <c r="B297">
        <v>306</v>
      </c>
      <c r="D297" t="s">
        <v>147</v>
      </c>
      <c r="E297" t="s">
        <v>182</v>
      </c>
      <c r="I297" t="s">
        <v>1069</v>
      </c>
      <c r="J297" t="s">
        <v>1070</v>
      </c>
      <c r="K297">
        <v>306</v>
      </c>
      <c r="L297">
        <v>45645.863344907404</v>
      </c>
      <c r="M297">
        <v>45645.863344907404</v>
      </c>
      <c r="N297">
        <v>7</v>
      </c>
      <c r="O297">
        <v>7</v>
      </c>
      <c r="P297" t="s">
        <v>185</v>
      </c>
      <c r="Q297" t="b">
        <v>0</v>
      </c>
      <c r="R297" t="s">
        <v>1071</v>
      </c>
    </row>
    <row r="298" spans="1:18" x14ac:dyDescent="0.25">
      <c r="A298">
        <v>0</v>
      </c>
      <c r="B298">
        <v>307</v>
      </c>
      <c r="D298" t="s">
        <v>147</v>
      </c>
      <c r="E298" t="s">
        <v>182</v>
      </c>
      <c r="I298" t="s">
        <v>1072</v>
      </c>
      <c r="J298" t="s">
        <v>1073</v>
      </c>
      <c r="K298">
        <v>307</v>
      </c>
      <c r="L298">
        <v>45645.863344907404</v>
      </c>
      <c r="M298">
        <v>45645.863344907404</v>
      </c>
      <c r="N298">
        <v>7</v>
      </c>
      <c r="O298">
        <v>7</v>
      </c>
      <c r="P298" t="s">
        <v>185</v>
      </c>
      <c r="Q298" t="b">
        <v>0</v>
      </c>
      <c r="R298" t="s">
        <v>1074</v>
      </c>
    </row>
    <row r="299" spans="1:18" x14ac:dyDescent="0.25">
      <c r="A299">
        <v>0</v>
      </c>
      <c r="B299">
        <v>308</v>
      </c>
      <c r="D299" t="s">
        <v>147</v>
      </c>
      <c r="E299" t="s">
        <v>182</v>
      </c>
      <c r="I299" t="s">
        <v>1075</v>
      </c>
      <c r="J299" t="s">
        <v>1076</v>
      </c>
      <c r="K299">
        <v>308</v>
      </c>
      <c r="L299">
        <v>45645.863344907404</v>
      </c>
      <c r="M299">
        <v>45645.863344907404</v>
      </c>
      <c r="N299">
        <v>7</v>
      </c>
      <c r="O299">
        <v>7</v>
      </c>
      <c r="P299" t="s">
        <v>185</v>
      </c>
      <c r="Q299" t="b">
        <v>0</v>
      </c>
      <c r="R299" t="s">
        <v>1077</v>
      </c>
    </row>
    <row r="300" spans="1:18" x14ac:dyDescent="0.25">
      <c r="A300">
        <v>0</v>
      </c>
      <c r="B300">
        <v>309</v>
      </c>
      <c r="D300" t="s">
        <v>147</v>
      </c>
      <c r="E300" t="s">
        <v>182</v>
      </c>
      <c r="I300" t="s">
        <v>1078</v>
      </c>
      <c r="J300" t="s">
        <v>1079</v>
      </c>
      <c r="K300">
        <v>309</v>
      </c>
      <c r="L300">
        <v>45645.863344907404</v>
      </c>
      <c r="M300">
        <v>45645.863344907404</v>
      </c>
      <c r="N300">
        <v>7</v>
      </c>
      <c r="O300">
        <v>7</v>
      </c>
      <c r="P300" t="s">
        <v>185</v>
      </c>
      <c r="Q300" t="b">
        <v>0</v>
      </c>
      <c r="R300" t="s">
        <v>1080</v>
      </c>
    </row>
    <row r="301" spans="1:18" x14ac:dyDescent="0.25">
      <c r="A301">
        <v>0</v>
      </c>
      <c r="B301">
        <v>310</v>
      </c>
      <c r="D301" t="s">
        <v>147</v>
      </c>
      <c r="E301" t="s">
        <v>182</v>
      </c>
      <c r="I301" t="s">
        <v>1081</v>
      </c>
      <c r="J301" t="s">
        <v>1082</v>
      </c>
      <c r="K301">
        <v>310</v>
      </c>
      <c r="L301">
        <v>45645.863344907404</v>
      </c>
      <c r="M301">
        <v>45645.863344907404</v>
      </c>
      <c r="N301">
        <v>7</v>
      </c>
      <c r="O301">
        <v>7</v>
      </c>
      <c r="P301" t="s">
        <v>185</v>
      </c>
      <c r="Q301" t="b">
        <v>0</v>
      </c>
      <c r="R301" t="s">
        <v>1083</v>
      </c>
    </row>
    <row r="302" spans="1:18" x14ac:dyDescent="0.25">
      <c r="A302">
        <v>0</v>
      </c>
      <c r="B302">
        <v>311</v>
      </c>
      <c r="D302" t="s">
        <v>147</v>
      </c>
      <c r="E302" t="s">
        <v>182</v>
      </c>
      <c r="I302" t="s">
        <v>1084</v>
      </c>
      <c r="J302" t="s">
        <v>1085</v>
      </c>
      <c r="K302">
        <v>311</v>
      </c>
      <c r="L302">
        <v>45645.863344907404</v>
      </c>
      <c r="M302">
        <v>45645.863344907404</v>
      </c>
      <c r="N302">
        <v>7</v>
      </c>
      <c r="O302">
        <v>7</v>
      </c>
      <c r="P302" t="s">
        <v>185</v>
      </c>
      <c r="Q302" t="b">
        <v>0</v>
      </c>
      <c r="R302" t="s">
        <v>1086</v>
      </c>
    </row>
    <row r="303" spans="1:18" x14ac:dyDescent="0.25">
      <c r="A303">
        <v>0</v>
      </c>
      <c r="B303">
        <v>312</v>
      </c>
      <c r="D303" t="s">
        <v>147</v>
      </c>
      <c r="E303" t="s">
        <v>182</v>
      </c>
      <c r="I303" t="s">
        <v>1087</v>
      </c>
      <c r="J303" t="s">
        <v>1088</v>
      </c>
      <c r="K303">
        <v>312</v>
      </c>
      <c r="L303">
        <v>45645.863344907404</v>
      </c>
      <c r="M303">
        <v>45645.863344907404</v>
      </c>
      <c r="N303">
        <v>7</v>
      </c>
      <c r="O303">
        <v>7</v>
      </c>
      <c r="P303" t="s">
        <v>185</v>
      </c>
      <c r="Q303" t="b">
        <v>0</v>
      </c>
      <c r="R303" t="s">
        <v>1089</v>
      </c>
    </row>
    <row r="304" spans="1:18" x14ac:dyDescent="0.25">
      <c r="A304">
        <v>0</v>
      </c>
      <c r="B304">
        <v>313</v>
      </c>
      <c r="D304" t="s">
        <v>147</v>
      </c>
      <c r="E304" t="s">
        <v>182</v>
      </c>
      <c r="I304" t="s">
        <v>1090</v>
      </c>
      <c r="J304" t="s">
        <v>1091</v>
      </c>
      <c r="K304">
        <v>313</v>
      </c>
      <c r="L304">
        <v>45645.863344907404</v>
      </c>
      <c r="M304">
        <v>45645.863344907404</v>
      </c>
      <c r="N304">
        <v>7</v>
      </c>
      <c r="O304">
        <v>7</v>
      </c>
      <c r="P304" t="s">
        <v>185</v>
      </c>
      <c r="Q304" t="b">
        <v>0</v>
      </c>
      <c r="R304" t="s">
        <v>1092</v>
      </c>
    </row>
    <row r="305" spans="1:18" x14ac:dyDescent="0.25">
      <c r="A305">
        <v>0</v>
      </c>
      <c r="B305">
        <v>314</v>
      </c>
      <c r="D305" t="s">
        <v>147</v>
      </c>
      <c r="E305" t="s">
        <v>182</v>
      </c>
      <c r="I305" t="s">
        <v>1093</v>
      </c>
      <c r="J305" t="s">
        <v>1094</v>
      </c>
      <c r="K305">
        <v>314</v>
      </c>
      <c r="L305">
        <v>45645.863344907404</v>
      </c>
      <c r="M305">
        <v>45645.863344907404</v>
      </c>
      <c r="N305">
        <v>7</v>
      </c>
      <c r="O305">
        <v>7</v>
      </c>
      <c r="P305" t="s">
        <v>185</v>
      </c>
      <c r="Q305" t="b">
        <v>0</v>
      </c>
      <c r="R305" t="s">
        <v>1095</v>
      </c>
    </row>
    <row r="306" spans="1:18" x14ac:dyDescent="0.25">
      <c r="A306">
        <v>0</v>
      </c>
      <c r="B306">
        <v>315</v>
      </c>
      <c r="D306" t="s">
        <v>147</v>
      </c>
      <c r="E306" t="s">
        <v>182</v>
      </c>
      <c r="I306" t="s">
        <v>1096</v>
      </c>
      <c r="J306" t="s">
        <v>1097</v>
      </c>
      <c r="K306">
        <v>315</v>
      </c>
      <c r="L306">
        <v>45645.863344907404</v>
      </c>
      <c r="M306">
        <v>45645.863344907404</v>
      </c>
      <c r="N306">
        <v>7</v>
      </c>
      <c r="O306">
        <v>7</v>
      </c>
      <c r="P306" t="s">
        <v>185</v>
      </c>
      <c r="Q306" t="b">
        <v>0</v>
      </c>
      <c r="R306" t="s">
        <v>1098</v>
      </c>
    </row>
    <row r="307" spans="1:18" x14ac:dyDescent="0.25">
      <c r="A307">
        <v>0</v>
      </c>
      <c r="B307">
        <v>316</v>
      </c>
      <c r="D307" t="s">
        <v>147</v>
      </c>
      <c r="E307" t="s">
        <v>182</v>
      </c>
      <c r="I307" t="s">
        <v>1099</v>
      </c>
      <c r="J307" t="s">
        <v>1100</v>
      </c>
      <c r="K307">
        <v>316</v>
      </c>
      <c r="L307">
        <v>45645.863344907404</v>
      </c>
      <c r="M307">
        <v>45645.863344907404</v>
      </c>
      <c r="N307">
        <v>7</v>
      </c>
      <c r="O307">
        <v>7</v>
      </c>
      <c r="P307" t="s">
        <v>185</v>
      </c>
      <c r="Q307" t="b">
        <v>0</v>
      </c>
      <c r="R307" t="s">
        <v>1101</v>
      </c>
    </row>
    <row r="308" spans="1:18" x14ac:dyDescent="0.25">
      <c r="A308">
        <v>0</v>
      </c>
      <c r="B308">
        <v>317</v>
      </c>
      <c r="D308" t="s">
        <v>147</v>
      </c>
      <c r="E308" t="s">
        <v>182</v>
      </c>
      <c r="I308" t="s">
        <v>1102</v>
      </c>
      <c r="J308" t="s">
        <v>1103</v>
      </c>
      <c r="K308">
        <v>317</v>
      </c>
      <c r="L308">
        <v>45645.863344907404</v>
      </c>
      <c r="M308">
        <v>45645.863344907404</v>
      </c>
      <c r="N308">
        <v>7</v>
      </c>
      <c r="O308">
        <v>7</v>
      </c>
      <c r="P308" t="s">
        <v>185</v>
      </c>
      <c r="Q308" t="b">
        <v>0</v>
      </c>
      <c r="R308" t="s">
        <v>1104</v>
      </c>
    </row>
    <row r="309" spans="1:18" x14ac:dyDescent="0.25">
      <c r="A309">
        <v>0</v>
      </c>
      <c r="B309">
        <v>318</v>
      </c>
      <c r="D309" t="s">
        <v>147</v>
      </c>
      <c r="E309" t="s">
        <v>182</v>
      </c>
      <c r="I309" t="s">
        <v>1105</v>
      </c>
      <c r="J309" t="s">
        <v>1106</v>
      </c>
      <c r="K309">
        <v>318</v>
      </c>
      <c r="L309">
        <v>45645.863344907404</v>
      </c>
      <c r="M309">
        <v>45645.863344907404</v>
      </c>
      <c r="N309">
        <v>7</v>
      </c>
      <c r="O309">
        <v>7</v>
      </c>
      <c r="P309" t="s">
        <v>185</v>
      </c>
      <c r="Q309" t="b">
        <v>0</v>
      </c>
      <c r="R309" t="s">
        <v>1107</v>
      </c>
    </row>
    <row r="310" spans="1:18" x14ac:dyDescent="0.25">
      <c r="A310">
        <v>0</v>
      </c>
      <c r="B310">
        <v>319</v>
      </c>
      <c r="D310" t="s">
        <v>147</v>
      </c>
      <c r="E310" t="s">
        <v>182</v>
      </c>
      <c r="I310" t="s">
        <v>1108</v>
      </c>
      <c r="J310" t="s">
        <v>1109</v>
      </c>
      <c r="K310">
        <v>319</v>
      </c>
      <c r="L310">
        <v>45645.863356481481</v>
      </c>
      <c r="M310">
        <v>45645.863356481481</v>
      </c>
      <c r="N310">
        <v>7</v>
      </c>
      <c r="O310">
        <v>7</v>
      </c>
      <c r="P310" t="s">
        <v>185</v>
      </c>
      <c r="Q310" t="b">
        <v>0</v>
      </c>
      <c r="R310" t="s">
        <v>1110</v>
      </c>
    </row>
    <row r="311" spans="1:18" x14ac:dyDescent="0.25">
      <c r="A311">
        <v>0</v>
      </c>
      <c r="B311">
        <v>320</v>
      </c>
      <c r="D311" t="s">
        <v>147</v>
      </c>
      <c r="E311" t="s">
        <v>182</v>
      </c>
      <c r="I311" t="s">
        <v>1111</v>
      </c>
      <c r="J311" t="s">
        <v>1112</v>
      </c>
      <c r="K311">
        <v>320</v>
      </c>
      <c r="L311">
        <v>45645.863356481481</v>
      </c>
      <c r="M311">
        <v>45645.863356481481</v>
      </c>
      <c r="N311">
        <v>7</v>
      </c>
      <c r="O311">
        <v>7</v>
      </c>
      <c r="P311" t="s">
        <v>185</v>
      </c>
      <c r="Q311" t="b">
        <v>0</v>
      </c>
      <c r="R311" t="s">
        <v>1113</v>
      </c>
    </row>
    <row r="312" spans="1:18" x14ac:dyDescent="0.25">
      <c r="A312">
        <v>0</v>
      </c>
      <c r="B312">
        <v>321</v>
      </c>
      <c r="D312" t="s">
        <v>147</v>
      </c>
      <c r="E312" t="s">
        <v>182</v>
      </c>
      <c r="I312" t="s">
        <v>1114</v>
      </c>
      <c r="J312" t="s">
        <v>1115</v>
      </c>
      <c r="K312">
        <v>321</v>
      </c>
      <c r="L312">
        <v>45645.863356481481</v>
      </c>
      <c r="M312">
        <v>45645.863356481481</v>
      </c>
      <c r="N312">
        <v>7</v>
      </c>
      <c r="O312">
        <v>7</v>
      </c>
      <c r="P312" t="s">
        <v>185</v>
      </c>
      <c r="Q312" t="b">
        <v>0</v>
      </c>
      <c r="R312" t="s">
        <v>1116</v>
      </c>
    </row>
    <row r="313" spans="1:18" x14ac:dyDescent="0.25">
      <c r="A313">
        <v>0</v>
      </c>
      <c r="B313">
        <v>322</v>
      </c>
      <c r="D313" t="s">
        <v>147</v>
      </c>
      <c r="E313" t="s">
        <v>182</v>
      </c>
      <c r="I313" t="s">
        <v>1117</v>
      </c>
      <c r="J313" t="s">
        <v>1118</v>
      </c>
      <c r="K313">
        <v>322</v>
      </c>
      <c r="L313">
        <v>45645.863356481481</v>
      </c>
      <c r="M313">
        <v>45645.863356481481</v>
      </c>
      <c r="N313">
        <v>7</v>
      </c>
      <c r="O313">
        <v>7</v>
      </c>
      <c r="P313" t="s">
        <v>185</v>
      </c>
      <c r="Q313" t="b">
        <v>0</v>
      </c>
      <c r="R313" t="s">
        <v>1119</v>
      </c>
    </row>
    <row r="314" spans="1:18" x14ac:dyDescent="0.25">
      <c r="A314">
        <v>0</v>
      </c>
      <c r="B314">
        <v>323</v>
      </c>
      <c r="D314" t="s">
        <v>147</v>
      </c>
      <c r="E314" t="s">
        <v>182</v>
      </c>
      <c r="I314" t="s">
        <v>1120</v>
      </c>
      <c r="J314" t="s">
        <v>1121</v>
      </c>
      <c r="K314">
        <v>323</v>
      </c>
      <c r="L314">
        <v>45645.863356481481</v>
      </c>
      <c r="M314">
        <v>45645.863356481481</v>
      </c>
      <c r="N314">
        <v>7</v>
      </c>
      <c r="O314">
        <v>7</v>
      </c>
      <c r="P314" t="s">
        <v>185</v>
      </c>
      <c r="Q314" t="b">
        <v>0</v>
      </c>
      <c r="R314" t="s">
        <v>1122</v>
      </c>
    </row>
    <row r="315" spans="1:18" x14ac:dyDescent="0.25">
      <c r="A315">
        <v>0</v>
      </c>
      <c r="B315">
        <v>324</v>
      </c>
      <c r="D315" t="s">
        <v>147</v>
      </c>
      <c r="E315" t="s">
        <v>182</v>
      </c>
      <c r="I315" t="s">
        <v>1123</v>
      </c>
      <c r="J315" t="s">
        <v>1124</v>
      </c>
      <c r="K315">
        <v>324</v>
      </c>
      <c r="L315">
        <v>45645.863356481481</v>
      </c>
      <c r="M315">
        <v>45645.863356481481</v>
      </c>
      <c r="N315">
        <v>7</v>
      </c>
      <c r="O315">
        <v>7</v>
      </c>
      <c r="P315" t="s">
        <v>185</v>
      </c>
      <c r="Q315" t="b">
        <v>0</v>
      </c>
      <c r="R315" t="s">
        <v>1125</v>
      </c>
    </row>
    <row r="316" spans="1:18" x14ac:dyDescent="0.25">
      <c r="A316">
        <v>0</v>
      </c>
      <c r="B316">
        <v>325</v>
      </c>
      <c r="D316" t="s">
        <v>147</v>
      </c>
      <c r="E316" t="s">
        <v>182</v>
      </c>
      <c r="I316" t="s">
        <v>1126</v>
      </c>
      <c r="J316" t="s">
        <v>1127</v>
      </c>
      <c r="K316">
        <v>325</v>
      </c>
      <c r="L316">
        <v>45645.863356481481</v>
      </c>
      <c r="M316">
        <v>45645.863356481481</v>
      </c>
      <c r="N316">
        <v>7</v>
      </c>
      <c r="O316">
        <v>7</v>
      </c>
      <c r="P316" t="s">
        <v>185</v>
      </c>
      <c r="Q316" t="b">
        <v>0</v>
      </c>
      <c r="R316" t="s">
        <v>1128</v>
      </c>
    </row>
    <row r="317" spans="1:18" x14ac:dyDescent="0.25">
      <c r="A317">
        <v>0</v>
      </c>
      <c r="B317">
        <v>326</v>
      </c>
      <c r="D317" t="s">
        <v>147</v>
      </c>
      <c r="E317" t="s">
        <v>182</v>
      </c>
      <c r="I317" t="s">
        <v>1129</v>
      </c>
      <c r="J317" t="s">
        <v>1130</v>
      </c>
      <c r="K317">
        <v>326</v>
      </c>
      <c r="L317">
        <v>45645.863356481481</v>
      </c>
      <c r="M317">
        <v>45645.863356481481</v>
      </c>
      <c r="N317">
        <v>7</v>
      </c>
      <c r="O317">
        <v>7</v>
      </c>
      <c r="P317" t="s">
        <v>185</v>
      </c>
      <c r="Q317" t="b">
        <v>0</v>
      </c>
      <c r="R317" t="s">
        <v>1131</v>
      </c>
    </row>
    <row r="318" spans="1:18" x14ac:dyDescent="0.25">
      <c r="A318">
        <v>0</v>
      </c>
      <c r="B318">
        <v>327</v>
      </c>
      <c r="D318" t="s">
        <v>147</v>
      </c>
      <c r="E318" t="s">
        <v>182</v>
      </c>
      <c r="I318" t="s">
        <v>1132</v>
      </c>
      <c r="J318" t="s">
        <v>1133</v>
      </c>
      <c r="K318">
        <v>327</v>
      </c>
      <c r="L318">
        <v>45645.863356481481</v>
      </c>
      <c r="M318">
        <v>45645.863356481481</v>
      </c>
      <c r="N318">
        <v>7</v>
      </c>
      <c r="O318">
        <v>7</v>
      </c>
      <c r="P318" t="s">
        <v>185</v>
      </c>
      <c r="Q318" t="b">
        <v>0</v>
      </c>
      <c r="R318" t="s">
        <v>1134</v>
      </c>
    </row>
    <row r="319" spans="1:18" x14ac:dyDescent="0.25">
      <c r="A319">
        <v>0</v>
      </c>
      <c r="B319">
        <v>328</v>
      </c>
      <c r="D319" t="s">
        <v>147</v>
      </c>
      <c r="E319" t="s">
        <v>182</v>
      </c>
      <c r="I319" t="s">
        <v>1135</v>
      </c>
      <c r="J319" t="s">
        <v>1136</v>
      </c>
      <c r="K319">
        <v>328</v>
      </c>
      <c r="L319">
        <v>45645.863356481481</v>
      </c>
      <c r="M319">
        <v>45645.863356481481</v>
      </c>
      <c r="N319">
        <v>7</v>
      </c>
      <c r="O319">
        <v>7</v>
      </c>
      <c r="P319" t="s">
        <v>185</v>
      </c>
      <c r="Q319" t="b">
        <v>0</v>
      </c>
      <c r="R319" t="s">
        <v>1137</v>
      </c>
    </row>
    <row r="320" spans="1:18" x14ac:dyDescent="0.25">
      <c r="A320">
        <v>0</v>
      </c>
      <c r="B320">
        <v>329</v>
      </c>
      <c r="D320" t="s">
        <v>147</v>
      </c>
      <c r="E320" t="s">
        <v>182</v>
      </c>
      <c r="I320" t="s">
        <v>1138</v>
      </c>
      <c r="J320" t="s">
        <v>1139</v>
      </c>
      <c r="K320">
        <v>329</v>
      </c>
      <c r="L320">
        <v>45645.863356481481</v>
      </c>
      <c r="M320">
        <v>45645.863356481481</v>
      </c>
      <c r="N320">
        <v>7</v>
      </c>
      <c r="O320">
        <v>7</v>
      </c>
      <c r="P320" t="s">
        <v>185</v>
      </c>
      <c r="Q320" t="b">
        <v>0</v>
      </c>
      <c r="R320" t="s">
        <v>1140</v>
      </c>
    </row>
    <row r="321" spans="1:18" x14ac:dyDescent="0.25">
      <c r="A321">
        <v>0</v>
      </c>
      <c r="B321">
        <v>330</v>
      </c>
      <c r="D321" t="s">
        <v>147</v>
      </c>
      <c r="E321" t="s">
        <v>182</v>
      </c>
      <c r="I321" t="s">
        <v>1141</v>
      </c>
      <c r="J321" t="s">
        <v>1142</v>
      </c>
      <c r="K321">
        <v>330</v>
      </c>
      <c r="L321">
        <v>45645.863356481481</v>
      </c>
      <c r="M321">
        <v>45645.863356481481</v>
      </c>
      <c r="N321">
        <v>7</v>
      </c>
      <c r="O321">
        <v>7</v>
      </c>
      <c r="P321" t="s">
        <v>185</v>
      </c>
      <c r="Q321" t="b">
        <v>0</v>
      </c>
      <c r="R321" t="s">
        <v>1143</v>
      </c>
    </row>
    <row r="322" spans="1:18" x14ac:dyDescent="0.25">
      <c r="A322">
        <v>0</v>
      </c>
      <c r="B322">
        <v>331</v>
      </c>
      <c r="D322" t="s">
        <v>147</v>
      </c>
      <c r="E322" t="s">
        <v>182</v>
      </c>
      <c r="I322" t="s">
        <v>1144</v>
      </c>
      <c r="J322" t="s">
        <v>1145</v>
      </c>
      <c r="K322">
        <v>331</v>
      </c>
      <c r="L322">
        <v>45645.863356481481</v>
      </c>
      <c r="M322">
        <v>45645.863356481481</v>
      </c>
      <c r="N322">
        <v>7</v>
      </c>
      <c r="O322">
        <v>7</v>
      </c>
      <c r="P322" t="s">
        <v>185</v>
      </c>
      <c r="Q322" t="b">
        <v>0</v>
      </c>
      <c r="R322" t="s">
        <v>1146</v>
      </c>
    </row>
    <row r="323" spans="1:18" x14ac:dyDescent="0.25">
      <c r="A323">
        <v>0</v>
      </c>
      <c r="B323">
        <v>332</v>
      </c>
      <c r="D323" t="s">
        <v>147</v>
      </c>
      <c r="E323" t="s">
        <v>182</v>
      </c>
      <c r="I323" t="s">
        <v>1147</v>
      </c>
      <c r="J323" t="s">
        <v>1148</v>
      </c>
      <c r="K323">
        <v>332</v>
      </c>
      <c r="L323">
        <v>45645.863356481481</v>
      </c>
      <c r="M323">
        <v>45645.863356481481</v>
      </c>
      <c r="N323">
        <v>7</v>
      </c>
      <c r="O323">
        <v>7</v>
      </c>
      <c r="P323" t="s">
        <v>185</v>
      </c>
      <c r="Q323" t="b">
        <v>0</v>
      </c>
      <c r="R323" t="s">
        <v>1149</v>
      </c>
    </row>
    <row r="324" spans="1:18" x14ac:dyDescent="0.25">
      <c r="A324">
        <v>0</v>
      </c>
      <c r="B324">
        <v>333</v>
      </c>
      <c r="D324" t="s">
        <v>147</v>
      </c>
      <c r="E324" t="s">
        <v>182</v>
      </c>
      <c r="I324" t="s">
        <v>1150</v>
      </c>
      <c r="J324" t="s">
        <v>1151</v>
      </c>
      <c r="K324">
        <v>333</v>
      </c>
      <c r="L324">
        <v>45645.863356481481</v>
      </c>
      <c r="M324">
        <v>45645.863356481481</v>
      </c>
      <c r="N324">
        <v>7</v>
      </c>
      <c r="O324">
        <v>7</v>
      </c>
      <c r="P324" t="s">
        <v>185</v>
      </c>
      <c r="Q324" t="b">
        <v>0</v>
      </c>
      <c r="R324" t="s">
        <v>1152</v>
      </c>
    </row>
    <row r="325" spans="1:18" x14ac:dyDescent="0.25">
      <c r="A325">
        <v>0</v>
      </c>
      <c r="B325">
        <v>334</v>
      </c>
      <c r="D325" t="s">
        <v>147</v>
      </c>
      <c r="E325" t="s">
        <v>182</v>
      </c>
      <c r="I325" t="s">
        <v>1153</v>
      </c>
      <c r="J325" t="s">
        <v>1154</v>
      </c>
      <c r="K325">
        <v>334</v>
      </c>
      <c r="L325">
        <v>45645.863356481481</v>
      </c>
      <c r="M325">
        <v>45645.863356481481</v>
      </c>
      <c r="N325">
        <v>7</v>
      </c>
      <c r="O325">
        <v>7</v>
      </c>
      <c r="P325" t="s">
        <v>185</v>
      </c>
      <c r="Q325" t="b">
        <v>0</v>
      </c>
      <c r="R325" t="s">
        <v>1155</v>
      </c>
    </row>
    <row r="326" spans="1:18" x14ac:dyDescent="0.25">
      <c r="A326">
        <v>0</v>
      </c>
      <c r="B326">
        <v>335</v>
      </c>
      <c r="D326" t="s">
        <v>147</v>
      </c>
      <c r="E326" t="s">
        <v>182</v>
      </c>
      <c r="I326" t="s">
        <v>1156</v>
      </c>
      <c r="J326" t="s">
        <v>1157</v>
      </c>
      <c r="K326">
        <v>335</v>
      </c>
      <c r="L326">
        <v>45645.863356481481</v>
      </c>
      <c r="M326">
        <v>45645.863356481481</v>
      </c>
      <c r="N326">
        <v>7</v>
      </c>
      <c r="O326">
        <v>7</v>
      </c>
      <c r="P326" t="s">
        <v>185</v>
      </c>
      <c r="Q326" t="b">
        <v>0</v>
      </c>
      <c r="R326" t="s">
        <v>1158</v>
      </c>
    </row>
    <row r="327" spans="1:18" x14ac:dyDescent="0.25">
      <c r="A327">
        <v>0</v>
      </c>
      <c r="B327">
        <v>336</v>
      </c>
      <c r="D327" t="s">
        <v>147</v>
      </c>
      <c r="E327" t="s">
        <v>182</v>
      </c>
      <c r="I327" t="s">
        <v>1159</v>
      </c>
      <c r="J327" t="s">
        <v>1160</v>
      </c>
      <c r="K327">
        <v>336</v>
      </c>
      <c r="L327">
        <v>45645.863356481481</v>
      </c>
      <c r="M327">
        <v>45645.863356481481</v>
      </c>
      <c r="N327">
        <v>7</v>
      </c>
      <c r="O327">
        <v>7</v>
      </c>
      <c r="P327" t="s">
        <v>185</v>
      </c>
      <c r="Q327" t="b">
        <v>0</v>
      </c>
      <c r="R327" t="s">
        <v>1161</v>
      </c>
    </row>
    <row r="328" spans="1:18" x14ac:dyDescent="0.25">
      <c r="A328">
        <v>0</v>
      </c>
      <c r="B328">
        <v>337</v>
      </c>
      <c r="D328" t="s">
        <v>147</v>
      </c>
      <c r="E328" t="s">
        <v>182</v>
      </c>
      <c r="I328" t="s">
        <v>1162</v>
      </c>
      <c r="J328" t="s">
        <v>1163</v>
      </c>
      <c r="K328">
        <v>337</v>
      </c>
      <c r="L328">
        <v>45645.863356481481</v>
      </c>
      <c r="M328">
        <v>45645.863356481481</v>
      </c>
      <c r="N328">
        <v>7</v>
      </c>
      <c r="O328">
        <v>7</v>
      </c>
      <c r="P328" t="s">
        <v>185</v>
      </c>
      <c r="Q328" t="b">
        <v>0</v>
      </c>
      <c r="R328" t="s">
        <v>1164</v>
      </c>
    </row>
    <row r="329" spans="1:18" x14ac:dyDescent="0.25">
      <c r="A329">
        <v>0</v>
      </c>
      <c r="B329">
        <v>338</v>
      </c>
      <c r="D329" t="s">
        <v>147</v>
      </c>
      <c r="E329" t="s">
        <v>182</v>
      </c>
      <c r="I329" t="s">
        <v>1165</v>
      </c>
      <c r="J329" t="s">
        <v>1166</v>
      </c>
      <c r="K329">
        <v>338</v>
      </c>
      <c r="L329">
        <v>45645.863356481481</v>
      </c>
      <c r="M329">
        <v>45645.863356481481</v>
      </c>
      <c r="N329">
        <v>7</v>
      </c>
      <c r="O329">
        <v>7</v>
      </c>
      <c r="P329" t="s">
        <v>185</v>
      </c>
      <c r="Q329" t="b">
        <v>0</v>
      </c>
      <c r="R329" t="s">
        <v>1167</v>
      </c>
    </row>
    <row r="330" spans="1:18" x14ac:dyDescent="0.25">
      <c r="A330">
        <v>0</v>
      </c>
      <c r="B330">
        <v>339</v>
      </c>
      <c r="D330" t="s">
        <v>147</v>
      </c>
      <c r="E330" t="s">
        <v>182</v>
      </c>
      <c r="I330" t="s">
        <v>1168</v>
      </c>
      <c r="J330" t="s">
        <v>1169</v>
      </c>
      <c r="K330">
        <v>339</v>
      </c>
      <c r="L330">
        <v>45645.863356481481</v>
      </c>
      <c r="M330">
        <v>45645.863356481481</v>
      </c>
      <c r="N330">
        <v>7</v>
      </c>
      <c r="O330">
        <v>7</v>
      </c>
      <c r="P330" t="s">
        <v>185</v>
      </c>
      <c r="Q330" t="b">
        <v>0</v>
      </c>
      <c r="R330" t="s">
        <v>1170</v>
      </c>
    </row>
    <row r="331" spans="1:18" x14ac:dyDescent="0.25">
      <c r="A331">
        <v>0</v>
      </c>
      <c r="B331">
        <v>340</v>
      </c>
      <c r="D331" t="s">
        <v>147</v>
      </c>
      <c r="E331" t="s">
        <v>182</v>
      </c>
      <c r="I331" t="s">
        <v>1171</v>
      </c>
      <c r="J331" t="s">
        <v>1172</v>
      </c>
      <c r="K331">
        <v>340</v>
      </c>
      <c r="L331">
        <v>45645.863356481481</v>
      </c>
      <c r="M331">
        <v>45645.863356481481</v>
      </c>
      <c r="N331">
        <v>7</v>
      </c>
      <c r="O331">
        <v>7</v>
      </c>
      <c r="P331" t="s">
        <v>185</v>
      </c>
      <c r="Q331" t="b">
        <v>0</v>
      </c>
      <c r="R331" t="s">
        <v>1173</v>
      </c>
    </row>
    <row r="332" spans="1:18" x14ac:dyDescent="0.25">
      <c r="A332">
        <v>0</v>
      </c>
      <c r="B332">
        <v>341</v>
      </c>
      <c r="D332" t="s">
        <v>147</v>
      </c>
      <c r="E332" t="s">
        <v>182</v>
      </c>
      <c r="I332" t="s">
        <v>1174</v>
      </c>
      <c r="J332" t="s">
        <v>1175</v>
      </c>
      <c r="K332">
        <v>341</v>
      </c>
      <c r="L332">
        <v>45645.863356481481</v>
      </c>
      <c r="M332">
        <v>45645.863356481481</v>
      </c>
      <c r="N332">
        <v>7</v>
      </c>
      <c r="O332">
        <v>7</v>
      </c>
      <c r="P332" t="s">
        <v>185</v>
      </c>
      <c r="Q332" t="b">
        <v>0</v>
      </c>
      <c r="R332" t="s">
        <v>1176</v>
      </c>
    </row>
    <row r="333" spans="1:18" x14ac:dyDescent="0.25">
      <c r="A333">
        <v>0</v>
      </c>
      <c r="B333">
        <v>342</v>
      </c>
      <c r="D333" t="s">
        <v>147</v>
      </c>
      <c r="E333" t="s">
        <v>182</v>
      </c>
      <c r="I333" t="s">
        <v>1177</v>
      </c>
      <c r="J333" t="s">
        <v>1178</v>
      </c>
      <c r="K333">
        <v>342</v>
      </c>
      <c r="L333">
        <v>45645.863356481481</v>
      </c>
      <c r="M333">
        <v>45645.863356481481</v>
      </c>
      <c r="N333">
        <v>7</v>
      </c>
      <c r="O333">
        <v>7</v>
      </c>
      <c r="P333" t="s">
        <v>185</v>
      </c>
      <c r="Q333" t="b">
        <v>0</v>
      </c>
      <c r="R333" t="s">
        <v>1179</v>
      </c>
    </row>
    <row r="334" spans="1:18" x14ac:dyDescent="0.25">
      <c r="A334">
        <v>0</v>
      </c>
      <c r="B334">
        <v>343</v>
      </c>
      <c r="D334" t="s">
        <v>147</v>
      </c>
      <c r="E334" t="s">
        <v>182</v>
      </c>
      <c r="I334" t="s">
        <v>1180</v>
      </c>
      <c r="J334" t="s">
        <v>1181</v>
      </c>
      <c r="K334">
        <v>343</v>
      </c>
      <c r="L334">
        <v>45645.863356481481</v>
      </c>
      <c r="M334">
        <v>45645.863356481481</v>
      </c>
      <c r="N334">
        <v>7</v>
      </c>
      <c r="O334">
        <v>7</v>
      </c>
      <c r="P334" t="s">
        <v>185</v>
      </c>
      <c r="Q334" t="b">
        <v>0</v>
      </c>
      <c r="R334" t="s">
        <v>1182</v>
      </c>
    </row>
    <row r="335" spans="1:18" x14ac:dyDescent="0.25">
      <c r="A335">
        <v>0</v>
      </c>
      <c r="B335">
        <v>344</v>
      </c>
      <c r="D335" t="s">
        <v>147</v>
      </c>
      <c r="E335" t="s">
        <v>182</v>
      </c>
      <c r="I335" t="s">
        <v>1183</v>
      </c>
      <c r="J335" t="s">
        <v>1184</v>
      </c>
      <c r="K335">
        <v>344</v>
      </c>
      <c r="L335">
        <v>45645.863356481481</v>
      </c>
      <c r="M335">
        <v>45645.863356481481</v>
      </c>
      <c r="N335">
        <v>7</v>
      </c>
      <c r="O335">
        <v>7</v>
      </c>
      <c r="P335" t="s">
        <v>185</v>
      </c>
      <c r="Q335" t="b">
        <v>0</v>
      </c>
      <c r="R335" t="s">
        <v>1185</v>
      </c>
    </row>
    <row r="336" spans="1:18" x14ac:dyDescent="0.25">
      <c r="A336">
        <v>0</v>
      </c>
      <c r="B336">
        <v>345</v>
      </c>
      <c r="D336" t="s">
        <v>147</v>
      </c>
      <c r="E336" t="s">
        <v>182</v>
      </c>
      <c r="I336" t="s">
        <v>1186</v>
      </c>
      <c r="J336" t="s">
        <v>1187</v>
      </c>
      <c r="K336">
        <v>345</v>
      </c>
      <c r="L336">
        <v>45645.863356481481</v>
      </c>
      <c r="M336">
        <v>45645.863356481481</v>
      </c>
      <c r="N336">
        <v>7</v>
      </c>
      <c r="O336">
        <v>7</v>
      </c>
      <c r="P336" t="s">
        <v>185</v>
      </c>
      <c r="Q336" t="b">
        <v>0</v>
      </c>
      <c r="R336" t="s">
        <v>1188</v>
      </c>
    </row>
    <row r="337" spans="1:18" x14ac:dyDescent="0.25">
      <c r="A337">
        <v>0</v>
      </c>
      <c r="B337">
        <v>346</v>
      </c>
      <c r="D337" t="s">
        <v>147</v>
      </c>
      <c r="E337" t="s">
        <v>182</v>
      </c>
      <c r="I337" t="s">
        <v>1189</v>
      </c>
      <c r="J337" t="s">
        <v>1190</v>
      </c>
      <c r="K337">
        <v>346</v>
      </c>
      <c r="L337">
        <v>45645.863356481481</v>
      </c>
      <c r="M337">
        <v>45645.863356481481</v>
      </c>
      <c r="N337">
        <v>7</v>
      </c>
      <c r="O337">
        <v>7</v>
      </c>
      <c r="P337" t="s">
        <v>185</v>
      </c>
      <c r="Q337" t="b">
        <v>0</v>
      </c>
      <c r="R337" t="s">
        <v>1191</v>
      </c>
    </row>
    <row r="338" spans="1:18" x14ac:dyDescent="0.25">
      <c r="A338">
        <v>0</v>
      </c>
      <c r="B338">
        <v>347</v>
      </c>
      <c r="D338" t="s">
        <v>147</v>
      </c>
      <c r="E338" t="s">
        <v>182</v>
      </c>
      <c r="I338" t="s">
        <v>1192</v>
      </c>
      <c r="J338" t="s">
        <v>1193</v>
      </c>
      <c r="K338">
        <v>347</v>
      </c>
      <c r="L338">
        <v>45645.863356481481</v>
      </c>
      <c r="M338">
        <v>45645.863356481481</v>
      </c>
      <c r="N338">
        <v>7</v>
      </c>
      <c r="O338">
        <v>7</v>
      </c>
      <c r="P338" t="s">
        <v>185</v>
      </c>
      <c r="Q338" t="b">
        <v>0</v>
      </c>
      <c r="R338" t="s">
        <v>1194</v>
      </c>
    </row>
    <row r="339" spans="1:18" x14ac:dyDescent="0.25">
      <c r="A339">
        <v>0</v>
      </c>
      <c r="B339">
        <v>348</v>
      </c>
      <c r="D339" t="s">
        <v>147</v>
      </c>
      <c r="E339" t="s">
        <v>182</v>
      </c>
      <c r="I339" t="s">
        <v>1195</v>
      </c>
      <c r="J339" t="s">
        <v>1196</v>
      </c>
      <c r="K339">
        <v>348</v>
      </c>
      <c r="L339">
        <v>45645.863356481481</v>
      </c>
      <c r="M339">
        <v>45645.863356481481</v>
      </c>
      <c r="N339">
        <v>7</v>
      </c>
      <c r="O339">
        <v>7</v>
      </c>
      <c r="P339" t="s">
        <v>185</v>
      </c>
      <c r="Q339" t="b">
        <v>0</v>
      </c>
      <c r="R339" t="s">
        <v>1197</v>
      </c>
    </row>
    <row r="340" spans="1:18" x14ac:dyDescent="0.25">
      <c r="A340">
        <v>0</v>
      </c>
      <c r="B340">
        <v>349</v>
      </c>
      <c r="D340" t="s">
        <v>147</v>
      </c>
      <c r="E340" t="s">
        <v>182</v>
      </c>
      <c r="I340" t="s">
        <v>1198</v>
      </c>
      <c r="J340" t="s">
        <v>1199</v>
      </c>
      <c r="K340">
        <v>349</v>
      </c>
      <c r="L340">
        <v>45645.863356481481</v>
      </c>
      <c r="M340">
        <v>45645.863356481481</v>
      </c>
      <c r="N340">
        <v>7</v>
      </c>
      <c r="O340">
        <v>7</v>
      </c>
      <c r="P340" t="s">
        <v>185</v>
      </c>
      <c r="Q340" t="b">
        <v>0</v>
      </c>
      <c r="R340" t="s">
        <v>1200</v>
      </c>
    </row>
    <row r="341" spans="1:18" x14ac:dyDescent="0.25">
      <c r="A341">
        <v>0</v>
      </c>
      <c r="B341">
        <v>350</v>
      </c>
      <c r="D341" t="s">
        <v>147</v>
      </c>
      <c r="E341" t="s">
        <v>182</v>
      </c>
      <c r="I341" t="s">
        <v>1201</v>
      </c>
      <c r="J341" t="s">
        <v>1202</v>
      </c>
      <c r="K341">
        <v>350</v>
      </c>
      <c r="L341">
        <v>45645.863356481481</v>
      </c>
      <c r="M341">
        <v>45645.863356481481</v>
      </c>
      <c r="N341">
        <v>7</v>
      </c>
      <c r="O341">
        <v>7</v>
      </c>
      <c r="P341" t="s">
        <v>185</v>
      </c>
      <c r="Q341" t="b">
        <v>0</v>
      </c>
      <c r="R341" t="s">
        <v>1203</v>
      </c>
    </row>
    <row r="342" spans="1:18" x14ac:dyDescent="0.25">
      <c r="A342">
        <v>0</v>
      </c>
      <c r="B342">
        <v>351</v>
      </c>
      <c r="D342" t="s">
        <v>147</v>
      </c>
      <c r="E342" t="s">
        <v>182</v>
      </c>
      <c r="I342" t="s">
        <v>1204</v>
      </c>
      <c r="J342" t="s">
        <v>1205</v>
      </c>
      <c r="K342">
        <v>351</v>
      </c>
      <c r="L342">
        <v>45645.863356481481</v>
      </c>
      <c r="M342">
        <v>45645.863356481481</v>
      </c>
      <c r="N342">
        <v>7</v>
      </c>
      <c r="O342">
        <v>7</v>
      </c>
      <c r="P342" t="s">
        <v>185</v>
      </c>
      <c r="Q342" t="b">
        <v>0</v>
      </c>
      <c r="R342" t="s">
        <v>1206</v>
      </c>
    </row>
    <row r="343" spans="1:18" x14ac:dyDescent="0.25">
      <c r="A343">
        <v>0</v>
      </c>
      <c r="B343">
        <v>352</v>
      </c>
      <c r="D343" t="s">
        <v>147</v>
      </c>
      <c r="E343" t="s">
        <v>182</v>
      </c>
      <c r="I343" t="s">
        <v>1207</v>
      </c>
      <c r="J343" t="s">
        <v>1208</v>
      </c>
      <c r="K343">
        <v>352</v>
      </c>
      <c r="L343">
        <v>45645.863368055558</v>
      </c>
      <c r="M343">
        <v>45645.863368055558</v>
      </c>
      <c r="N343">
        <v>7</v>
      </c>
      <c r="O343">
        <v>7</v>
      </c>
      <c r="P343" t="s">
        <v>185</v>
      </c>
      <c r="Q343" t="b">
        <v>0</v>
      </c>
      <c r="R343" t="s">
        <v>1209</v>
      </c>
    </row>
    <row r="344" spans="1:18" x14ac:dyDescent="0.25">
      <c r="A344">
        <v>0</v>
      </c>
      <c r="B344">
        <v>353</v>
      </c>
      <c r="D344" t="s">
        <v>147</v>
      </c>
      <c r="E344" t="s">
        <v>182</v>
      </c>
      <c r="I344" t="s">
        <v>1210</v>
      </c>
      <c r="J344" t="s">
        <v>1211</v>
      </c>
      <c r="K344">
        <v>353</v>
      </c>
      <c r="L344">
        <v>45645.863368055558</v>
      </c>
      <c r="M344">
        <v>45645.863368055558</v>
      </c>
      <c r="N344">
        <v>7</v>
      </c>
      <c r="O344">
        <v>7</v>
      </c>
      <c r="P344" t="s">
        <v>185</v>
      </c>
      <c r="Q344" t="b">
        <v>0</v>
      </c>
      <c r="R344" t="s">
        <v>1212</v>
      </c>
    </row>
    <row r="345" spans="1:18" x14ac:dyDescent="0.25">
      <c r="A345">
        <v>0</v>
      </c>
      <c r="B345">
        <v>354</v>
      </c>
      <c r="D345" t="s">
        <v>147</v>
      </c>
      <c r="E345" t="s">
        <v>182</v>
      </c>
      <c r="I345" t="s">
        <v>1213</v>
      </c>
      <c r="J345" t="s">
        <v>1214</v>
      </c>
      <c r="K345">
        <v>354</v>
      </c>
      <c r="L345">
        <v>45645.863368055558</v>
      </c>
      <c r="M345">
        <v>45645.863368055558</v>
      </c>
      <c r="N345">
        <v>7</v>
      </c>
      <c r="O345">
        <v>7</v>
      </c>
      <c r="P345" t="s">
        <v>185</v>
      </c>
      <c r="Q345" t="b">
        <v>0</v>
      </c>
      <c r="R345" t="s">
        <v>1215</v>
      </c>
    </row>
    <row r="346" spans="1:18" x14ac:dyDescent="0.25">
      <c r="A346">
        <v>0</v>
      </c>
      <c r="B346">
        <v>355</v>
      </c>
      <c r="D346" t="s">
        <v>147</v>
      </c>
      <c r="E346" t="s">
        <v>182</v>
      </c>
      <c r="I346" t="s">
        <v>1216</v>
      </c>
      <c r="J346" t="s">
        <v>1217</v>
      </c>
      <c r="K346">
        <v>355</v>
      </c>
      <c r="L346">
        <v>45645.863368055558</v>
      </c>
      <c r="M346">
        <v>45645.863368055558</v>
      </c>
      <c r="N346">
        <v>7</v>
      </c>
      <c r="O346">
        <v>7</v>
      </c>
      <c r="P346" t="s">
        <v>185</v>
      </c>
      <c r="Q346" t="b">
        <v>0</v>
      </c>
      <c r="R346" t="s">
        <v>1218</v>
      </c>
    </row>
    <row r="347" spans="1:18" x14ac:dyDescent="0.25">
      <c r="A347">
        <v>0</v>
      </c>
      <c r="B347">
        <v>356</v>
      </c>
      <c r="D347" t="s">
        <v>147</v>
      </c>
      <c r="E347" t="s">
        <v>182</v>
      </c>
      <c r="I347" t="s">
        <v>1219</v>
      </c>
      <c r="J347" t="s">
        <v>1220</v>
      </c>
      <c r="K347">
        <v>356</v>
      </c>
      <c r="L347">
        <v>45645.863368055558</v>
      </c>
      <c r="M347">
        <v>45645.863368055558</v>
      </c>
      <c r="N347">
        <v>7</v>
      </c>
      <c r="O347">
        <v>7</v>
      </c>
      <c r="P347" t="s">
        <v>185</v>
      </c>
      <c r="Q347" t="b">
        <v>0</v>
      </c>
      <c r="R347" t="s">
        <v>1221</v>
      </c>
    </row>
    <row r="348" spans="1:18" x14ac:dyDescent="0.25">
      <c r="A348">
        <v>0</v>
      </c>
      <c r="B348">
        <v>357</v>
      </c>
      <c r="D348" t="s">
        <v>147</v>
      </c>
      <c r="E348" t="s">
        <v>182</v>
      </c>
      <c r="I348" t="s">
        <v>1222</v>
      </c>
      <c r="J348" t="s">
        <v>1223</v>
      </c>
      <c r="K348">
        <v>357</v>
      </c>
      <c r="L348">
        <v>45645.863368055558</v>
      </c>
      <c r="M348">
        <v>45645.863368055558</v>
      </c>
      <c r="N348">
        <v>7</v>
      </c>
      <c r="O348">
        <v>7</v>
      </c>
      <c r="P348" t="s">
        <v>185</v>
      </c>
      <c r="Q348" t="b">
        <v>0</v>
      </c>
      <c r="R348" t="s">
        <v>1224</v>
      </c>
    </row>
    <row r="349" spans="1:18" x14ac:dyDescent="0.25">
      <c r="A349">
        <v>0</v>
      </c>
      <c r="B349">
        <v>358</v>
      </c>
      <c r="D349" t="s">
        <v>147</v>
      </c>
      <c r="E349" t="s">
        <v>182</v>
      </c>
      <c r="I349" t="s">
        <v>1225</v>
      </c>
      <c r="J349" t="s">
        <v>1226</v>
      </c>
      <c r="K349">
        <v>358</v>
      </c>
      <c r="L349">
        <v>45645.863368055558</v>
      </c>
      <c r="M349">
        <v>45645.863368055558</v>
      </c>
      <c r="N349">
        <v>7</v>
      </c>
      <c r="O349">
        <v>7</v>
      </c>
      <c r="P349" t="s">
        <v>185</v>
      </c>
      <c r="Q349" t="b">
        <v>0</v>
      </c>
      <c r="R349" t="s">
        <v>1227</v>
      </c>
    </row>
    <row r="350" spans="1:18" x14ac:dyDescent="0.25">
      <c r="A350">
        <v>0</v>
      </c>
      <c r="B350">
        <v>359</v>
      </c>
      <c r="D350" t="s">
        <v>147</v>
      </c>
      <c r="E350" t="s">
        <v>182</v>
      </c>
      <c r="I350" t="s">
        <v>1228</v>
      </c>
      <c r="J350" t="s">
        <v>1229</v>
      </c>
      <c r="K350">
        <v>359</v>
      </c>
      <c r="L350">
        <v>45645.863368055558</v>
      </c>
      <c r="M350">
        <v>45645.863368055558</v>
      </c>
      <c r="N350">
        <v>7</v>
      </c>
      <c r="O350">
        <v>7</v>
      </c>
      <c r="P350" t="s">
        <v>185</v>
      </c>
      <c r="Q350" t="b">
        <v>0</v>
      </c>
      <c r="R350" t="s">
        <v>1230</v>
      </c>
    </row>
    <row r="351" spans="1:18" x14ac:dyDescent="0.25">
      <c r="A351">
        <v>0</v>
      </c>
      <c r="B351">
        <v>360</v>
      </c>
      <c r="D351" t="s">
        <v>147</v>
      </c>
      <c r="E351" t="s">
        <v>182</v>
      </c>
      <c r="I351" t="s">
        <v>1231</v>
      </c>
      <c r="J351" t="s">
        <v>1232</v>
      </c>
      <c r="K351">
        <v>360</v>
      </c>
      <c r="L351">
        <v>45645.863368055558</v>
      </c>
      <c r="M351">
        <v>45645.863368055558</v>
      </c>
      <c r="N351">
        <v>7</v>
      </c>
      <c r="O351">
        <v>7</v>
      </c>
      <c r="P351" t="s">
        <v>185</v>
      </c>
      <c r="Q351" t="b">
        <v>0</v>
      </c>
      <c r="R351" t="s">
        <v>1233</v>
      </c>
    </row>
    <row r="352" spans="1:18" x14ac:dyDescent="0.25">
      <c r="A352">
        <v>0</v>
      </c>
      <c r="B352">
        <v>361</v>
      </c>
      <c r="D352" t="s">
        <v>147</v>
      </c>
      <c r="E352" t="s">
        <v>182</v>
      </c>
      <c r="I352" t="s">
        <v>1234</v>
      </c>
      <c r="J352" t="s">
        <v>1235</v>
      </c>
      <c r="K352">
        <v>361</v>
      </c>
      <c r="L352">
        <v>45645.863368055558</v>
      </c>
      <c r="M352">
        <v>45645.863368055558</v>
      </c>
      <c r="N352">
        <v>7</v>
      </c>
      <c r="O352">
        <v>7</v>
      </c>
      <c r="P352" t="s">
        <v>185</v>
      </c>
      <c r="Q352" t="b">
        <v>0</v>
      </c>
      <c r="R352" t="s">
        <v>1236</v>
      </c>
    </row>
    <row r="353" spans="1:18" x14ac:dyDescent="0.25">
      <c r="A353">
        <v>0</v>
      </c>
      <c r="B353">
        <v>362</v>
      </c>
      <c r="D353" t="s">
        <v>147</v>
      </c>
      <c r="E353" t="s">
        <v>182</v>
      </c>
      <c r="I353" t="s">
        <v>1237</v>
      </c>
      <c r="J353" t="s">
        <v>1238</v>
      </c>
      <c r="K353">
        <v>362</v>
      </c>
      <c r="L353">
        <v>45645.863368055558</v>
      </c>
      <c r="M353">
        <v>45645.863368055558</v>
      </c>
      <c r="N353">
        <v>7</v>
      </c>
      <c r="O353">
        <v>7</v>
      </c>
      <c r="P353" t="s">
        <v>185</v>
      </c>
      <c r="Q353" t="b">
        <v>0</v>
      </c>
      <c r="R353" t="s">
        <v>1239</v>
      </c>
    </row>
    <row r="354" spans="1:18" x14ac:dyDescent="0.25">
      <c r="A354">
        <v>0</v>
      </c>
      <c r="B354">
        <v>363</v>
      </c>
      <c r="D354" t="s">
        <v>147</v>
      </c>
      <c r="E354" t="s">
        <v>182</v>
      </c>
      <c r="I354" t="s">
        <v>1240</v>
      </c>
      <c r="J354" t="s">
        <v>1241</v>
      </c>
      <c r="K354">
        <v>363</v>
      </c>
      <c r="L354">
        <v>45645.863368055558</v>
      </c>
      <c r="M354">
        <v>45645.863368055558</v>
      </c>
      <c r="N354">
        <v>7</v>
      </c>
      <c r="O354">
        <v>7</v>
      </c>
      <c r="P354" t="s">
        <v>185</v>
      </c>
      <c r="Q354" t="b">
        <v>0</v>
      </c>
      <c r="R354" t="s">
        <v>1242</v>
      </c>
    </row>
    <row r="355" spans="1:18" x14ac:dyDescent="0.25">
      <c r="A355">
        <v>0</v>
      </c>
      <c r="B355">
        <v>364</v>
      </c>
      <c r="D355" t="s">
        <v>147</v>
      </c>
      <c r="E355" t="s">
        <v>182</v>
      </c>
      <c r="I355" t="s">
        <v>1243</v>
      </c>
      <c r="J355" t="s">
        <v>1244</v>
      </c>
      <c r="K355">
        <v>364</v>
      </c>
      <c r="L355">
        <v>45645.863368055558</v>
      </c>
      <c r="M355">
        <v>45645.863368055558</v>
      </c>
      <c r="N355">
        <v>7</v>
      </c>
      <c r="O355">
        <v>7</v>
      </c>
      <c r="P355" t="s">
        <v>185</v>
      </c>
      <c r="Q355" t="b">
        <v>0</v>
      </c>
      <c r="R355" t="s">
        <v>1245</v>
      </c>
    </row>
    <row r="356" spans="1:18" x14ac:dyDescent="0.25">
      <c r="A356">
        <v>0</v>
      </c>
      <c r="B356">
        <v>365</v>
      </c>
      <c r="D356" t="s">
        <v>147</v>
      </c>
      <c r="E356" t="s">
        <v>182</v>
      </c>
      <c r="I356" t="s">
        <v>1246</v>
      </c>
      <c r="J356" t="s">
        <v>1247</v>
      </c>
      <c r="K356">
        <v>365</v>
      </c>
      <c r="L356">
        <v>45645.863368055558</v>
      </c>
      <c r="M356">
        <v>45645.863368055558</v>
      </c>
      <c r="N356">
        <v>7</v>
      </c>
      <c r="O356">
        <v>7</v>
      </c>
      <c r="P356" t="s">
        <v>185</v>
      </c>
      <c r="Q356" t="b">
        <v>0</v>
      </c>
      <c r="R356" t="s">
        <v>1248</v>
      </c>
    </row>
    <row r="357" spans="1:18" x14ac:dyDescent="0.25">
      <c r="A357">
        <v>0</v>
      </c>
      <c r="B357">
        <v>366</v>
      </c>
      <c r="D357" t="s">
        <v>147</v>
      </c>
      <c r="E357" t="s">
        <v>182</v>
      </c>
      <c r="I357" t="s">
        <v>1249</v>
      </c>
      <c r="J357" t="s">
        <v>1250</v>
      </c>
      <c r="K357">
        <v>366</v>
      </c>
      <c r="L357">
        <v>45645.863368055558</v>
      </c>
      <c r="M357">
        <v>45645.863368055558</v>
      </c>
      <c r="N357">
        <v>7</v>
      </c>
      <c r="O357">
        <v>7</v>
      </c>
      <c r="P357" t="s">
        <v>185</v>
      </c>
      <c r="Q357" t="b">
        <v>0</v>
      </c>
      <c r="R357" t="s">
        <v>1251</v>
      </c>
    </row>
    <row r="358" spans="1:18" x14ac:dyDescent="0.25">
      <c r="A358">
        <v>0</v>
      </c>
      <c r="B358">
        <v>367</v>
      </c>
      <c r="D358" t="s">
        <v>147</v>
      </c>
      <c r="E358" t="s">
        <v>182</v>
      </c>
      <c r="I358" t="s">
        <v>1252</v>
      </c>
      <c r="J358" t="s">
        <v>1253</v>
      </c>
      <c r="K358">
        <v>367</v>
      </c>
      <c r="L358">
        <v>45645.863368055558</v>
      </c>
      <c r="M358">
        <v>45645.863368055558</v>
      </c>
      <c r="N358">
        <v>7</v>
      </c>
      <c r="O358">
        <v>7</v>
      </c>
      <c r="P358" t="s">
        <v>185</v>
      </c>
      <c r="Q358" t="b">
        <v>0</v>
      </c>
      <c r="R358" t="s">
        <v>1254</v>
      </c>
    </row>
    <row r="359" spans="1:18" x14ac:dyDescent="0.25">
      <c r="A359">
        <v>0</v>
      </c>
      <c r="B359">
        <v>368</v>
      </c>
      <c r="D359" t="s">
        <v>147</v>
      </c>
      <c r="E359" t="s">
        <v>182</v>
      </c>
      <c r="I359" t="s">
        <v>1255</v>
      </c>
      <c r="J359" t="s">
        <v>1256</v>
      </c>
      <c r="K359">
        <v>368</v>
      </c>
      <c r="L359">
        <v>45645.863368055558</v>
      </c>
      <c r="M359">
        <v>45645.863368055558</v>
      </c>
      <c r="N359">
        <v>7</v>
      </c>
      <c r="O359">
        <v>7</v>
      </c>
      <c r="P359" t="s">
        <v>185</v>
      </c>
      <c r="Q359" t="b">
        <v>0</v>
      </c>
      <c r="R359" t="s">
        <v>1257</v>
      </c>
    </row>
    <row r="360" spans="1:18" x14ac:dyDescent="0.25">
      <c r="A360">
        <v>0</v>
      </c>
      <c r="B360">
        <v>369</v>
      </c>
      <c r="D360" t="s">
        <v>147</v>
      </c>
      <c r="E360" t="s">
        <v>182</v>
      </c>
      <c r="I360" t="s">
        <v>1258</v>
      </c>
      <c r="J360" t="s">
        <v>1259</v>
      </c>
      <c r="K360">
        <v>369</v>
      </c>
      <c r="L360">
        <v>45645.863368055558</v>
      </c>
      <c r="M360">
        <v>45645.863368055558</v>
      </c>
      <c r="N360">
        <v>7</v>
      </c>
      <c r="O360">
        <v>7</v>
      </c>
      <c r="P360" t="s">
        <v>185</v>
      </c>
      <c r="Q360" t="b">
        <v>0</v>
      </c>
      <c r="R360" t="s">
        <v>1260</v>
      </c>
    </row>
    <row r="361" spans="1:18" x14ac:dyDescent="0.25">
      <c r="A361">
        <v>0</v>
      </c>
      <c r="B361">
        <v>370</v>
      </c>
      <c r="D361" t="s">
        <v>147</v>
      </c>
      <c r="E361" t="s">
        <v>182</v>
      </c>
      <c r="I361" t="s">
        <v>1261</v>
      </c>
      <c r="J361" t="s">
        <v>1262</v>
      </c>
      <c r="K361">
        <v>370</v>
      </c>
      <c r="L361">
        <v>45645.863368055558</v>
      </c>
      <c r="M361">
        <v>45645.863368055558</v>
      </c>
      <c r="N361">
        <v>7</v>
      </c>
      <c r="O361">
        <v>7</v>
      </c>
      <c r="P361" t="s">
        <v>185</v>
      </c>
      <c r="Q361" t="b">
        <v>0</v>
      </c>
      <c r="R361" t="s">
        <v>1263</v>
      </c>
    </row>
    <row r="362" spans="1:18" x14ac:dyDescent="0.25">
      <c r="A362">
        <v>0</v>
      </c>
      <c r="B362">
        <v>371</v>
      </c>
      <c r="D362" t="s">
        <v>147</v>
      </c>
      <c r="E362" t="s">
        <v>182</v>
      </c>
      <c r="I362" t="s">
        <v>1264</v>
      </c>
      <c r="J362" t="s">
        <v>1265</v>
      </c>
      <c r="K362">
        <v>371</v>
      </c>
      <c r="L362">
        <v>45645.863368055558</v>
      </c>
      <c r="M362">
        <v>45645.863368055558</v>
      </c>
      <c r="N362">
        <v>7</v>
      </c>
      <c r="O362">
        <v>7</v>
      </c>
      <c r="P362" t="s">
        <v>185</v>
      </c>
      <c r="Q362" t="b">
        <v>0</v>
      </c>
      <c r="R362" t="s">
        <v>1266</v>
      </c>
    </row>
    <row r="363" spans="1:18" x14ac:dyDescent="0.25">
      <c r="A363">
        <v>0</v>
      </c>
      <c r="B363">
        <v>372</v>
      </c>
      <c r="D363" t="s">
        <v>147</v>
      </c>
      <c r="E363" t="s">
        <v>182</v>
      </c>
      <c r="I363" t="s">
        <v>1267</v>
      </c>
      <c r="J363" t="s">
        <v>1268</v>
      </c>
      <c r="K363">
        <v>372</v>
      </c>
      <c r="L363">
        <v>45645.863368055558</v>
      </c>
      <c r="M363">
        <v>45645.863368055558</v>
      </c>
      <c r="N363">
        <v>7</v>
      </c>
      <c r="O363">
        <v>7</v>
      </c>
      <c r="P363" t="s">
        <v>185</v>
      </c>
      <c r="Q363" t="b">
        <v>0</v>
      </c>
      <c r="R363" t="s">
        <v>1269</v>
      </c>
    </row>
    <row r="364" spans="1:18" x14ac:dyDescent="0.25">
      <c r="A364">
        <v>0</v>
      </c>
      <c r="B364">
        <v>373</v>
      </c>
      <c r="D364" t="s">
        <v>147</v>
      </c>
      <c r="E364" t="s">
        <v>182</v>
      </c>
      <c r="I364" t="s">
        <v>1270</v>
      </c>
      <c r="J364" t="s">
        <v>1271</v>
      </c>
      <c r="K364">
        <v>373</v>
      </c>
      <c r="L364">
        <v>45645.863368055558</v>
      </c>
      <c r="M364">
        <v>45645.863368055558</v>
      </c>
      <c r="N364">
        <v>7</v>
      </c>
      <c r="O364">
        <v>7</v>
      </c>
      <c r="P364" t="s">
        <v>185</v>
      </c>
      <c r="Q364" t="b">
        <v>0</v>
      </c>
      <c r="R364" t="s">
        <v>1272</v>
      </c>
    </row>
    <row r="365" spans="1:18" x14ac:dyDescent="0.25">
      <c r="A365">
        <v>0</v>
      </c>
      <c r="B365">
        <v>374</v>
      </c>
      <c r="D365" t="s">
        <v>147</v>
      </c>
      <c r="E365" t="s">
        <v>182</v>
      </c>
      <c r="I365" t="s">
        <v>1273</v>
      </c>
      <c r="J365" t="s">
        <v>1274</v>
      </c>
      <c r="K365">
        <v>374</v>
      </c>
      <c r="L365">
        <v>45645.863368055558</v>
      </c>
      <c r="M365">
        <v>45645.863368055558</v>
      </c>
      <c r="N365">
        <v>7</v>
      </c>
      <c r="O365">
        <v>7</v>
      </c>
      <c r="P365" t="s">
        <v>185</v>
      </c>
      <c r="Q365" t="b">
        <v>0</v>
      </c>
      <c r="R365" t="s">
        <v>1275</v>
      </c>
    </row>
    <row r="366" spans="1:18" x14ac:dyDescent="0.25">
      <c r="A366">
        <v>0</v>
      </c>
      <c r="B366">
        <v>375</v>
      </c>
      <c r="D366" t="s">
        <v>147</v>
      </c>
      <c r="E366" t="s">
        <v>182</v>
      </c>
      <c r="I366" t="s">
        <v>1276</v>
      </c>
      <c r="J366" t="s">
        <v>1277</v>
      </c>
      <c r="K366">
        <v>375</v>
      </c>
      <c r="L366">
        <v>45645.863368055558</v>
      </c>
      <c r="M366">
        <v>45645.863368055558</v>
      </c>
      <c r="N366">
        <v>7</v>
      </c>
      <c r="O366">
        <v>7</v>
      </c>
      <c r="P366" t="s">
        <v>185</v>
      </c>
      <c r="Q366" t="b">
        <v>0</v>
      </c>
      <c r="R366" t="s">
        <v>1278</v>
      </c>
    </row>
    <row r="367" spans="1:18" x14ac:dyDescent="0.25">
      <c r="A367">
        <v>0</v>
      </c>
      <c r="B367">
        <v>376</v>
      </c>
      <c r="D367" t="s">
        <v>147</v>
      </c>
      <c r="E367" t="s">
        <v>182</v>
      </c>
      <c r="I367" t="s">
        <v>1279</v>
      </c>
      <c r="J367" t="s">
        <v>1280</v>
      </c>
      <c r="K367">
        <v>376</v>
      </c>
      <c r="L367">
        <v>45645.863368055558</v>
      </c>
      <c r="M367">
        <v>45645.863368055558</v>
      </c>
      <c r="N367">
        <v>7</v>
      </c>
      <c r="O367">
        <v>7</v>
      </c>
      <c r="P367" t="s">
        <v>185</v>
      </c>
      <c r="Q367" t="b">
        <v>0</v>
      </c>
      <c r="R367" t="s">
        <v>1281</v>
      </c>
    </row>
    <row r="368" spans="1:18" x14ac:dyDescent="0.25">
      <c r="A368">
        <v>0</v>
      </c>
      <c r="B368">
        <v>377</v>
      </c>
      <c r="D368" t="s">
        <v>147</v>
      </c>
      <c r="E368" t="s">
        <v>182</v>
      </c>
      <c r="I368" t="s">
        <v>1282</v>
      </c>
      <c r="J368" t="s">
        <v>1283</v>
      </c>
      <c r="K368">
        <v>377</v>
      </c>
      <c r="L368">
        <v>45645.863368055558</v>
      </c>
      <c r="M368">
        <v>45645.863368055558</v>
      </c>
      <c r="N368">
        <v>7</v>
      </c>
      <c r="O368">
        <v>7</v>
      </c>
      <c r="P368" t="s">
        <v>185</v>
      </c>
      <c r="Q368" t="b">
        <v>0</v>
      </c>
      <c r="R368" t="s">
        <v>1284</v>
      </c>
    </row>
    <row r="369" spans="1:18" x14ac:dyDescent="0.25">
      <c r="A369">
        <v>0</v>
      </c>
      <c r="B369">
        <v>378</v>
      </c>
      <c r="D369" t="s">
        <v>147</v>
      </c>
      <c r="E369" t="s">
        <v>182</v>
      </c>
      <c r="I369" t="s">
        <v>1285</v>
      </c>
      <c r="J369" t="s">
        <v>1286</v>
      </c>
      <c r="K369">
        <v>378</v>
      </c>
      <c r="L369">
        <v>45645.863368055558</v>
      </c>
      <c r="M369">
        <v>45645.863368055558</v>
      </c>
      <c r="N369">
        <v>7</v>
      </c>
      <c r="O369">
        <v>7</v>
      </c>
      <c r="P369" t="s">
        <v>185</v>
      </c>
      <c r="Q369" t="b">
        <v>0</v>
      </c>
      <c r="R369" t="s">
        <v>1287</v>
      </c>
    </row>
    <row r="370" spans="1:18" x14ac:dyDescent="0.25">
      <c r="A370">
        <v>0</v>
      </c>
      <c r="B370">
        <v>379</v>
      </c>
      <c r="D370" t="s">
        <v>147</v>
      </c>
      <c r="E370" t="s">
        <v>182</v>
      </c>
      <c r="I370" t="s">
        <v>1288</v>
      </c>
      <c r="J370" t="s">
        <v>1289</v>
      </c>
      <c r="K370">
        <v>379</v>
      </c>
      <c r="L370">
        <v>45645.863368055558</v>
      </c>
      <c r="M370">
        <v>45645.863368055558</v>
      </c>
      <c r="N370">
        <v>7</v>
      </c>
      <c r="O370">
        <v>7</v>
      </c>
      <c r="P370" t="s">
        <v>185</v>
      </c>
      <c r="Q370" t="b">
        <v>0</v>
      </c>
      <c r="R370" t="s">
        <v>1290</v>
      </c>
    </row>
    <row r="371" spans="1:18" x14ac:dyDescent="0.25">
      <c r="A371">
        <v>0</v>
      </c>
      <c r="B371">
        <v>380</v>
      </c>
      <c r="D371" t="s">
        <v>147</v>
      </c>
      <c r="E371" t="s">
        <v>182</v>
      </c>
      <c r="I371" t="s">
        <v>1291</v>
      </c>
      <c r="J371" t="s">
        <v>1292</v>
      </c>
      <c r="K371">
        <v>380</v>
      </c>
      <c r="L371">
        <v>45645.863368055558</v>
      </c>
      <c r="M371">
        <v>45645.863368055558</v>
      </c>
      <c r="N371">
        <v>7</v>
      </c>
      <c r="O371">
        <v>7</v>
      </c>
      <c r="P371" t="s">
        <v>185</v>
      </c>
      <c r="Q371" t="b">
        <v>0</v>
      </c>
      <c r="R371" t="s">
        <v>1293</v>
      </c>
    </row>
    <row r="372" spans="1:18" x14ac:dyDescent="0.25">
      <c r="A372">
        <v>0</v>
      </c>
      <c r="B372">
        <v>381</v>
      </c>
      <c r="D372" t="s">
        <v>147</v>
      </c>
      <c r="E372" t="s">
        <v>182</v>
      </c>
      <c r="I372" t="s">
        <v>1294</v>
      </c>
      <c r="J372" t="s">
        <v>1295</v>
      </c>
      <c r="K372">
        <v>381</v>
      </c>
      <c r="L372">
        <v>45645.863368055558</v>
      </c>
      <c r="M372">
        <v>45645.863368055558</v>
      </c>
      <c r="N372">
        <v>7</v>
      </c>
      <c r="O372">
        <v>7</v>
      </c>
      <c r="P372" t="s">
        <v>185</v>
      </c>
      <c r="Q372" t="b">
        <v>0</v>
      </c>
      <c r="R372" t="s">
        <v>1296</v>
      </c>
    </row>
    <row r="373" spans="1:18" x14ac:dyDescent="0.25">
      <c r="A373">
        <v>0</v>
      </c>
      <c r="B373">
        <v>382</v>
      </c>
      <c r="D373" t="s">
        <v>147</v>
      </c>
      <c r="E373" t="s">
        <v>182</v>
      </c>
      <c r="I373" t="s">
        <v>1297</v>
      </c>
      <c r="J373" t="s">
        <v>1298</v>
      </c>
      <c r="K373">
        <v>382</v>
      </c>
      <c r="L373">
        <v>45645.863368055558</v>
      </c>
      <c r="M373">
        <v>45645.863368055558</v>
      </c>
      <c r="N373">
        <v>7</v>
      </c>
      <c r="O373">
        <v>7</v>
      </c>
      <c r="P373" t="s">
        <v>185</v>
      </c>
      <c r="Q373" t="b">
        <v>0</v>
      </c>
      <c r="R373" t="s">
        <v>1299</v>
      </c>
    </row>
    <row r="374" spans="1:18" x14ac:dyDescent="0.25">
      <c r="A374">
        <v>0</v>
      </c>
      <c r="B374">
        <v>383</v>
      </c>
      <c r="D374" t="s">
        <v>147</v>
      </c>
      <c r="E374" t="s">
        <v>182</v>
      </c>
      <c r="I374" t="s">
        <v>1300</v>
      </c>
      <c r="J374" t="s">
        <v>1301</v>
      </c>
      <c r="K374">
        <v>383</v>
      </c>
      <c r="L374">
        <v>45645.863379629627</v>
      </c>
      <c r="M374">
        <v>45645.863379629627</v>
      </c>
      <c r="N374">
        <v>7</v>
      </c>
      <c r="O374">
        <v>7</v>
      </c>
      <c r="P374" t="s">
        <v>185</v>
      </c>
      <c r="Q374" t="b">
        <v>0</v>
      </c>
      <c r="R374" t="s">
        <v>1302</v>
      </c>
    </row>
    <row r="375" spans="1:18" x14ac:dyDescent="0.25">
      <c r="A375">
        <v>0</v>
      </c>
      <c r="B375">
        <v>384</v>
      </c>
      <c r="D375" t="s">
        <v>147</v>
      </c>
      <c r="E375" t="s">
        <v>182</v>
      </c>
      <c r="I375" t="s">
        <v>1303</v>
      </c>
      <c r="J375" t="s">
        <v>1304</v>
      </c>
      <c r="K375">
        <v>384</v>
      </c>
      <c r="L375">
        <v>45645.863379629627</v>
      </c>
      <c r="M375">
        <v>45645.863379629627</v>
      </c>
      <c r="N375">
        <v>7</v>
      </c>
      <c r="O375">
        <v>7</v>
      </c>
      <c r="P375" t="s">
        <v>185</v>
      </c>
      <c r="Q375" t="b">
        <v>0</v>
      </c>
      <c r="R375" t="s">
        <v>1305</v>
      </c>
    </row>
    <row r="376" spans="1:18" x14ac:dyDescent="0.25">
      <c r="A376">
        <v>0</v>
      </c>
      <c r="B376">
        <v>385</v>
      </c>
      <c r="D376" t="s">
        <v>147</v>
      </c>
      <c r="E376" t="s">
        <v>182</v>
      </c>
      <c r="I376" t="s">
        <v>1306</v>
      </c>
      <c r="J376" t="s">
        <v>1307</v>
      </c>
      <c r="K376">
        <v>385</v>
      </c>
      <c r="L376">
        <v>45645.863379629627</v>
      </c>
      <c r="M376">
        <v>45645.863379629627</v>
      </c>
      <c r="N376">
        <v>7</v>
      </c>
      <c r="O376">
        <v>7</v>
      </c>
      <c r="P376" t="s">
        <v>185</v>
      </c>
      <c r="Q376" t="b">
        <v>0</v>
      </c>
      <c r="R376" t="s">
        <v>1308</v>
      </c>
    </row>
    <row r="377" spans="1:18" x14ac:dyDescent="0.25">
      <c r="A377">
        <v>0</v>
      </c>
      <c r="B377">
        <v>386</v>
      </c>
      <c r="D377" t="s">
        <v>147</v>
      </c>
      <c r="E377" t="s">
        <v>182</v>
      </c>
      <c r="I377" t="s">
        <v>1309</v>
      </c>
      <c r="J377" t="s">
        <v>1310</v>
      </c>
      <c r="K377">
        <v>386</v>
      </c>
      <c r="L377">
        <v>45645.863379629627</v>
      </c>
      <c r="M377">
        <v>45645.863379629627</v>
      </c>
      <c r="N377">
        <v>7</v>
      </c>
      <c r="O377">
        <v>7</v>
      </c>
      <c r="P377" t="s">
        <v>185</v>
      </c>
      <c r="Q377" t="b">
        <v>0</v>
      </c>
      <c r="R377" t="s">
        <v>1311</v>
      </c>
    </row>
    <row r="378" spans="1:18" x14ac:dyDescent="0.25">
      <c r="A378">
        <v>0</v>
      </c>
      <c r="B378">
        <v>387</v>
      </c>
      <c r="D378" t="s">
        <v>147</v>
      </c>
      <c r="E378" t="s">
        <v>182</v>
      </c>
      <c r="I378" t="s">
        <v>1312</v>
      </c>
      <c r="J378" t="s">
        <v>1313</v>
      </c>
      <c r="K378">
        <v>387</v>
      </c>
      <c r="L378">
        <v>45645.863379629627</v>
      </c>
      <c r="M378">
        <v>45645.863379629627</v>
      </c>
      <c r="N378">
        <v>7</v>
      </c>
      <c r="O378">
        <v>7</v>
      </c>
      <c r="P378" t="s">
        <v>185</v>
      </c>
      <c r="Q378" t="b">
        <v>0</v>
      </c>
      <c r="R378" t="s">
        <v>1314</v>
      </c>
    </row>
    <row r="379" spans="1:18" x14ac:dyDescent="0.25">
      <c r="A379">
        <v>0</v>
      </c>
      <c r="B379">
        <v>388</v>
      </c>
      <c r="D379" t="s">
        <v>147</v>
      </c>
      <c r="E379" t="s">
        <v>182</v>
      </c>
      <c r="I379" t="s">
        <v>1315</v>
      </c>
      <c r="J379" t="s">
        <v>1316</v>
      </c>
      <c r="K379">
        <v>388</v>
      </c>
      <c r="L379">
        <v>45645.863379629627</v>
      </c>
      <c r="M379">
        <v>45645.863379629627</v>
      </c>
      <c r="N379">
        <v>7</v>
      </c>
      <c r="O379">
        <v>7</v>
      </c>
      <c r="P379" t="s">
        <v>185</v>
      </c>
      <c r="Q379" t="b">
        <v>0</v>
      </c>
      <c r="R379" t="s">
        <v>1317</v>
      </c>
    </row>
    <row r="380" spans="1:18" x14ac:dyDescent="0.25">
      <c r="A380">
        <v>0</v>
      </c>
      <c r="B380">
        <v>389</v>
      </c>
      <c r="D380" t="s">
        <v>147</v>
      </c>
      <c r="E380" t="s">
        <v>182</v>
      </c>
      <c r="I380" t="s">
        <v>1318</v>
      </c>
      <c r="J380" t="s">
        <v>1319</v>
      </c>
      <c r="K380">
        <v>389</v>
      </c>
      <c r="L380">
        <v>45645.863379629627</v>
      </c>
      <c r="M380">
        <v>45645.863379629627</v>
      </c>
      <c r="N380">
        <v>7</v>
      </c>
      <c r="O380">
        <v>7</v>
      </c>
      <c r="P380" t="s">
        <v>185</v>
      </c>
      <c r="Q380" t="b">
        <v>0</v>
      </c>
      <c r="R380" t="s">
        <v>1320</v>
      </c>
    </row>
    <row r="381" spans="1:18" x14ac:dyDescent="0.25">
      <c r="A381">
        <v>0</v>
      </c>
      <c r="B381">
        <v>390</v>
      </c>
      <c r="D381" t="s">
        <v>147</v>
      </c>
      <c r="E381" t="s">
        <v>182</v>
      </c>
      <c r="I381" t="s">
        <v>1321</v>
      </c>
      <c r="J381" t="s">
        <v>1322</v>
      </c>
      <c r="K381">
        <v>390</v>
      </c>
      <c r="L381">
        <v>45645.863379629627</v>
      </c>
      <c r="M381">
        <v>45645.863379629627</v>
      </c>
      <c r="N381">
        <v>7</v>
      </c>
      <c r="O381">
        <v>7</v>
      </c>
      <c r="P381" t="s">
        <v>185</v>
      </c>
      <c r="Q381" t="b">
        <v>0</v>
      </c>
      <c r="R381" t="s">
        <v>1323</v>
      </c>
    </row>
    <row r="382" spans="1:18" x14ac:dyDescent="0.25">
      <c r="A382">
        <v>0</v>
      </c>
      <c r="B382">
        <v>391</v>
      </c>
      <c r="D382" t="s">
        <v>147</v>
      </c>
      <c r="E382" t="s">
        <v>182</v>
      </c>
      <c r="I382" t="s">
        <v>1324</v>
      </c>
      <c r="J382" t="s">
        <v>1325</v>
      </c>
      <c r="K382">
        <v>391</v>
      </c>
      <c r="L382">
        <v>45645.863379629627</v>
      </c>
      <c r="M382">
        <v>45645.863379629627</v>
      </c>
      <c r="N382">
        <v>7</v>
      </c>
      <c r="O382">
        <v>7</v>
      </c>
      <c r="P382" t="s">
        <v>185</v>
      </c>
      <c r="Q382" t="b">
        <v>0</v>
      </c>
      <c r="R382" t="s">
        <v>1326</v>
      </c>
    </row>
    <row r="383" spans="1:18" x14ac:dyDescent="0.25">
      <c r="A383">
        <v>0</v>
      </c>
      <c r="B383">
        <v>392</v>
      </c>
      <c r="D383" t="s">
        <v>147</v>
      </c>
      <c r="E383" t="s">
        <v>182</v>
      </c>
      <c r="I383" t="s">
        <v>1327</v>
      </c>
      <c r="J383" t="s">
        <v>1328</v>
      </c>
      <c r="K383">
        <v>392</v>
      </c>
      <c r="L383">
        <v>45645.863379629627</v>
      </c>
      <c r="M383">
        <v>45645.863379629627</v>
      </c>
      <c r="N383">
        <v>7</v>
      </c>
      <c r="O383">
        <v>7</v>
      </c>
      <c r="P383" t="s">
        <v>185</v>
      </c>
      <c r="Q383" t="b">
        <v>0</v>
      </c>
      <c r="R383" t="s">
        <v>1329</v>
      </c>
    </row>
    <row r="384" spans="1:18" x14ac:dyDescent="0.25">
      <c r="A384">
        <v>0</v>
      </c>
      <c r="B384">
        <v>393</v>
      </c>
      <c r="D384" t="s">
        <v>147</v>
      </c>
      <c r="E384" t="s">
        <v>182</v>
      </c>
      <c r="I384" t="s">
        <v>1330</v>
      </c>
      <c r="J384" t="s">
        <v>1331</v>
      </c>
      <c r="K384">
        <v>393</v>
      </c>
      <c r="L384">
        <v>45645.863379629627</v>
      </c>
      <c r="M384">
        <v>45645.863379629627</v>
      </c>
      <c r="N384">
        <v>7</v>
      </c>
      <c r="O384">
        <v>7</v>
      </c>
      <c r="P384" t="s">
        <v>185</v>
      </c>
      <c r="Q384" t="b">
        <v>0</v>
      </c>
      <c r="R384" t="s">
        <v>1332</v>
      </c>
    </row>
    <row r="385" spans="1:18" x14ac:dyDescent="0.25">
      <c r="A385">
        <v>0</v>
      </c>
      <c r="B385">
        <v>394</v>
      </c>
      <c r="D385" t="s">
        <v>147</v>
      </c>
      <c r="E385" t="s">
        <v>182</v>
      </c>
      <c r="I385" t="s">
        <v>1333</v>
      </c>
      <c r="J385" t="s">
        <v>1334</v>
      </c>
      <c r="K385">
        <v>394</v>
      </c>
      <c r="L385">
        <v>45645.863379629627</v>
      </c>
      <c r="M385">
        <v>45645.863379629627</v>
      </c>
      <c r="N385">
        <v>7</v>
      </c>
      <c r="O385">
        <v>7</v>
      </c>
      <c r="P385" t="s">
        <v>185</v>
      </c>
      <c r="Q385" t="b">
        <v>0</v>
      </c>
      <c r="R385" t="s">
        <v>1335</v>
      </c>
    </row>
    <row r="386" spans="1:18" x14ac:dyDescent="0.25">
      <c r="A386">
        <v>0</v>
      </c>
      <c r="B386">
        <v>395</v>
      </c>
      <c r="D386" t="s">
        <v>147</v>
      </c>
      <c r="E386" t="s">
        <v>182</v>
      </c>
      <c r="I386" t="s">
        <v>1336</v>
      </c>
      <c r="J386" t="s">
        <v>1337</v>
      </c>
      <c r="K386">
        <v>395</v>
      </c>
      <c r="L386">
        <v>45645.863379629627</v>
      </c>
      <c r="M386">
        <v>45645.863379629627</v>
      </c>
      <c r="N386">
        <v>7</v>
      </c>
      <c r="O386">
        <v>7</v>
      </c>
      <c r="P386" t="s">
        <v>185</v>
      </c>
      <c r="Q386" t="b">
        <v>0</v>
      </c>
      <c r="R386" t="s">
        <v>1338</v>
      </c>
    </row>
    <row r="387" spans="1:18" x14ac:dyDescent="0.25">
      <c r="A387">
        <v>0</v>
      </c>
      <c r="B387">
        <v>396</v>
      </c>
      <c r="D387" t="s">
        <v>147</v>
      </c>
      <c r="E387" t="s">
        <v>182</v>
      </c>
      <c r="I387" t="s">
        <v>1339</v>
      </c>
      <c r="J387" t="s">
        <v>1340</v>
      </c>
      <c r="K387">
        <v>396</v>
      </c>
      <c r="L387">
        <v>45645.863379629627</v>
      </c>
      <c r="M387">
        <v>45645.863379629627</v>
      </c>
      <c r="N387">
        <v>7</v>
      </c>
      <c r="O387">
        <v>7</v>
      </c>
      <c r="P387" t="s">
        <v>185</v>
      </c>
      <c r="Q387" t="b">
        <v>0</v>
      </c>
      <c r="R387" t="s">
        <v>1341</v>
      </c>
    </row>
    <row r="388" spans="1:18" x14ac:dyDescent="0.25">
      <c r="A388">
        <v>0</v>
      </c>
      <c r="B388">
        <v>397</v>
      </c>
      <c r="D388" t="s">
        <v>147</v>
      </c>
      <c r="E388" t="s">
        <v>182</v>
      </c>
      <c r="I388" t="s">
        <v>1342</v>
      </c>
      <c r="J388" t="s">
        <v>1343</v>
      </c>
      <c r="K388">
        <v>397</v>
      </c>
      <c r="L388">
        <v>45645.863379629627</v>
      </c>
      <c r="M388">
        <v>45645.863379629627</v>
      </c>
      <c r="N388">
        <v>7</v>
      </c>
      <c r="O388">
        <v>7</v>
      </c>
      <c r="P388" t="s">
        <v>185</v>
      </c>
      <c r="Q388" t="b">
        <v>0</v>
      </c>
      <c r="R388" t="s">
        <v>1344</v>
      </c>
    </row>
    <row r="389" spans="1:18" x14ac:dyDescent="0.25">
      <c r="A389">
        <v>0</v>
      </c>
      <c r="B389">
        <v>398</v>
      </c>
      <c r="D389" t="s">
        <v>147</v>
      </c>
      <c r="E389" t="s">
        <v>182</v>
      </c>
      <c r="I389" t="s">
        <v>1345</v>
      </c>
      <c r="J389" t="s">
        <v>1346</v>
      </c>
      <c r="K389">
        <v>398</v>
      </c>
      <c r="L389">
        <v>45645.863379629627</v>
      </c>
      <c r="M389">
        <v>45645.863379629627</v>
      </c>
      <c r="N389">
        <v>7</v>
      </c>
      <c r="O389">
        <v>7</v>
      </c>
      <c r="P389" t="s">
        <v>185</v>
      </c>
      <c r="Q389" t="b">
        <v>0</v>
      </c>
      <c r="R389" t="s">
        <v>1347</v>
      </c>
    </row>
    <row r="390" spans="1:18" x14ac:dyDescent="0.25">
      <c r="A390">
        <v>0</v>
      </c>
      <c r="B390">
        <v>399</v>
      </c>
      <c r="D390" t="s">
        <v>147</v>
      </c>
      <c r="E390" t="s">
        <v>182</v>
      </c>
      <c r="I390" t="s">
        <v>1348</v>
      </c>
      <c r="J390" t="s">
        <v>1349</v>
      </c>
      <c r="K390">
        <v>399</v>
      </c>
      <c r="L390">
        <v>45645.863379629627</v>
      </c>
      <c r="M390">
        <v>45645.863379629627</v>
      </c>
      <c r="N390">
        <v>7</v>
      </c>
      <c r="O390">
        <v>7</v>
      </c>
      <c r="P390" t="s">
        <v>185</v>
      </c>
      <c r="Q390" t="b">
        <v>0</v>
      </c>
      <c r="R390" t="s">
        <v>1350</v>
      </c>
    </row>
    <row r="391" spans="1:18" x14ac:dyDescent="0.25">
      <c r="A391">
        <v>0</v>
      </c>
      <c r="B391">
        <v>400</v>
      </c>
      <c r="D391" t="s">
        <v>147</v>
      </c>
      <c r="E391" t="s">
        <v>182</v>
      </c>
      <c r="I391" t="s">
        <v>1351</v>
      </c>
      <c r="J391" t="s">
        <v>1352</v>
      </c>
      <c r="K391">
        <v>400</v>
      </c>
      <c r="L391">
        <v>45645.863379629627</v>
      </c>
      <c r="M391">
        <v>45645.863379629627</v>
      </c>
      <c r="N391">
        <v>7</v>
      </c>
      <c r="O391">
        <v>7</v>
      </c>
      <c r="P391" t="s">
        <v>185</v>
      </c>
      <c r="Q391" t="b">
        <v>0</v>
      </c>
      <c r="R391" t="s">
        <v>1353</v>
      </c>
    </row>
    <row r="392" spans="1:18" x14ac:dyDescent="0.25">
      <c r="A392">
        <v>0</v>
      </c>
      <c r="B392">
        <v>401</v>
      </c>
      <c r="D392" t="s">
        <v>147</v>
      </c>
      <c r="E392" t="s">
        <v>182</v>
      </c>
      <c r="I392" t="s">
        <v>1354</v>
      </c>
      <c r="J392" t="s">
        <v>1355</v>
      </c>
      <c r="K392">
        <v>401</v>
      </c>
      <c r="L392">
        <v>45645.863391203704</v>
      </c>
      <c r="M392">
        <v>45645.863391203704</v>
      </c>
      <c r="N392">
        <v>7</v>
      </c>
      <c r="O392">
        <v>7</v>
      </c>
      <c r="P392" t="s">
        <v>185</v>
      </c>
      <c r="Q392" t="b">
        <v>0</v>
      </c>
      <c r="R392" t="s">
        <v>1356</v>
      </c>
    </row>
    <row r="393" spans="1:18" x14ac:dyDescent="0.25">
      <c r="A393">
        <v>0</v>
      </c>
      <c r="B393">
        <v>402</v>
      </c>
      <c r="D393" t="s">
        <v>147</v>
      </c>
      <c r="E393" t="s">
        <v>182</v>
      </c>
      <c r="I393" t="s">
        <v>1357</v>
      </c>
      <c r="J393" t="s">
        <v>1358</v>
      </c>
      <c r="K393">
        <v>402</v>
      </c>
      <c r="L393">
        <v>45645.863391203704</v>
      </c>
      <c r="M393">
        <v>45645.863391203704</v>
      </c>
      <c r="N393">
        <v>7</v>
      </c>
      <c r="O393">
        <v>7</v>
      </c>
      <c r="P393" t="s">
        <v>185</v>
      </c>
      <c r="Q393" t="b">
        <v>0</v>
      </c>
      <c r="R393" t="s">
        <v>1359</v>
      </c>
    </row>
    <row r="394" spans="1:18" x14ac:dyDescent="0.25">
      <c r="A394">
        <v>0</v>
      </c>
      <c r="B394">
        <v>403</v>
      </c>
      <c r="D394" t="s">
        <v>147</v>
      </c>
      <c r="E394" t="s">
        <v>182</v>
      </c>
      <c r="I394" t="s">
        <v>1360</v>
      </c>
      <c r="J394" t="s">
        <v>1361</v>
      </c>
      <c r="K394">
        <v>403</v>
      </c>
      <c r="L394">
        <v>45645.863391203704</v>
      </c>
      <c r="M394">
        <v>45645.863391203704</v>
      </c>
      <c r="N394">
        <v>7</v>
      </c>
      <c r="O394">
        <v>7</v>
      </c>
      <c r="P394" t="s">
        <v>185</v>
      </c>
      <c r="Q394" t="b">
        <v>0</v>
      </c>
      <c r="R394" t="s">
        <v>1362</v>
      </c>
    </row>
    <row r="395" spans="1:18" x14ac:dyDescent="0.25">
      <c r="A395">
        <v>0</v>
      </c>
      <c r="B395">
        <v>404</v>
      </c>
      <c r="D395" t="s">
        <v>147</v>
      </c>
      <c r="E395" t="s">
        <v>182</v>
      </c>
      <c r="I395" t="s">
        <v>1363</v>
      </c>
      <c r="J395" t="s">
        <v>1364</v>
      </c>
      <c r="K395">
        <v>404</v>
      </c>
      <c r="L395">
        <v>45645.863402777781</v>
      </c>
      <c r="M395">
        <v>45645.863402777781</v>
      </c>
      <c r="N395">
        <v>7</v>
      </c>
      <c r="O395">
        <v>7</v>
      </c>
      <c r="P395" t="s">
        <v>185</v>
      </c>
      <c r="Q395" t="b">
        <v>0</v>
      </c>
      <c r="R395" t="s">
        <v>1365</v>
      </c>
    </row>
    <row r="396" spans="1:18" x14ac:dyDescent="0.25">
      <c r="A396">
        <v>0</v>
      </c>
      <c r="B396">
        <v>405</v>
      </c>
      <c r="D396" t="s">
        <v>147</v>
      </c>
      <c r="E396" t="s">
        <v>182</v>
      </c>
      <c r="I396" t="s">
        <v>1366</v>
      </c>
      <c r="J396" t="s">
        <v>1367</v>
      </c>
      <c r="K396">
        <v>405</v>
      </c>
      <c r="L396">
        <v>45645.863402777781</v>
      </c>
      <c r="M396">
        <v>45645.863402777781</v>
      </c>
      <c r="N396">
        <v>7</v>
      </c>
      <c r="O396">
        <v>7</v>
      </c>
      <c r="P396" t="s">
        <v>185</v>
      </c>
      <c r="Q396" t="b">
        <v>0</v>
      </c>
      <c r="R396" t="s">
        <v>1368</v>
      </c>
    </row>
    <row r="397" spans="1:18" x14ac:dyDescent="0.25">
      <c r="A397">
        <v>0</v>
      </c>
      <c r="B397">
        <v>406</v>
      </c>
      <c r="D397" t="s">
        <v>147</v>
      </c>
      <c r="E397" t="s">
        <v>182</v>
      </c>
      <c r="I397" t="s">
        <v>1369</v>
      </c>
      <c r="J397" t="s">
        <v>1370</v>
      </c>
      <c r="K397">
        <v>406</v>
      </c>
      <c r="L397">
        <v>45645.863402777781</v>
      </c>
      <c r="M397">
        <v>45645.863402777781</v>
      </c>
      <c r="N397">
        <v>7</v>
      </c>
      <c r="O397">
        <v>7</v>
      </c>
      <c r="P397" t="s">
        <v>185</v>
      </c>
      <c r="Q397" t="b">
        <v>0</v>
      </c>
      <c r="R397" t="s">
        <v>1371</v>
      </c>
    </row>
    <row r="398" spans="1:18" x14ac:dyDescent="0.25">
      <c r="A398">
        <v>0</v>
      </c>
      <c r="B398">
        <v>407</v>
      </c>
      <c r="D398" t="s">
        <v>147</v>
      </c>
      <c r="E398" t="s">
        <v>182</v>
      </c>
      <c r="I398" t="s">
        <v>1372</v>
      </c>
      <c r="J398" t="s">
        <v>1373</v>
      </c>
      <c r="K398">
        <v>407</v>
      </c>
      <c r="L398">
        <v>45645.863402777781</v>
      </c>
      <c r="M398">
        <v>45645.863402777781</v>
      </c>
      <c r="N398">
        <v>7</v>
      </c>
      <c r="O398">
        <v>7</v>
      </c>
      <c r="P398" t="s">
        <v>185</v>
      </c>
      <c r="Q398" t="b">
        <v>0</v>
      </c>
      <c r="R398" t="s">
        <v>1374</v>
      </c>
    </row>
    <row r="399" spans="1:18" x14ac:dyDescent="0.25">
      <c r="A399">
        <v>0</v>
      </c>
      <c r="B399">
        <v>408</v>
      </c>
      <c r="D399" t="s">
        <v>147</v>
      </c>
      <c r="E399" t="s">
        <v>182</v>
      </c>
      <c r="I399" t="s">
        <v>1375</v>
      </c>
      <c r="J399" t="s">
        <v>1376</v>
      </c>
      <c r="K399">
        <v>408</v>
      </c>
      <c r="L399">
        <v>45645.863402777781</v>
      </c>
      <c r="M399">
        <v>45645.863402777781</v>
      </c>
      <c r="N399">
        <v>7</v>
      </c>
      <c r="O399">
        <v>7</v>
      </c>
      <c r="P399" t="s">
        <v>185</v>
      </c>
      <c r="Q399" t="b">
        <v>0</v>
      </c>
      <c r="R399" t="s">
        <v>1377</v>
      </c>
    </row>
    <row r="400" spans="1:18" x14ac:dyDescent="0.25">
      <c r="A400">
        <v>0</v>
      </c>
      <c r="B400">
        <v>409</v>
      </c>
      <c r="D400" t="s">
        <v>147</v>
      </c>
      <c r="E400" t="s">
        <v>182</v>
      </c>
      <c r="I400" t="s">
        <v>1378</v>
      </c>
      <c r="J400" t="s">
        <v>1379</v>
      </c>
      <c r="K400">
        <v>409</v>
      </c>
      <c r="L400">
        <v>45645.863402777781</v>
      </c>
      <c r="M400">
        <v>45645.863402777781</v>
      </c>
      <c r="N400">
        <v>7</v>
      </c>
      <c r="O400">
        <v>7</v>
      </c>
      <c r="P400" t="s">
        <v>185</v>
      </c>
      <c r="Q400" t="b">
        <v>0</v>
      </c>
      <c r="R400" t="s">
        <v>1380</v>
      </c>
    </row>
    <row r="401" spans="1:18" x14ac:dyDescent="0.25">
      <c r="A401">
        <v>0</v>
      </c>
      <c r="B401">
        <v>410</v>
      </c>
      <c r="D401" t="s">
        <v>147</v>
      </c>
      <c r="E401" t="s">
        <v>182</v>
      </c>
      <c r="I401" t="s">
        <v>1381</v>
      </c>
      <c r="J401" t="s">
        <v>1382</v>
      </c>
      <c r="K401">
        <v>410</v>
      </c>
      <c r="L401">
        <v>45645.863402777781</v>
      </c>
      <c r="M401">
        <v>45645.863402777781</v>
      </c>
      <c r="N401">
        <v>7</v>
      </c>
      <c r="O401">
        <v>7</v>
      </c>
      <c r="P401" t="s">
        <v>185</v>
      </c>
      <c r="Q401" t="b">
        <v>0</v>
      </c>
      <c r="R401" t="s">
        <v>1383</v>
      </c>
    </row>
    <row r="402" spans="1:18" x14ac:dyDescent="0.25">
      <c r="A402">
        <v>0</v>
      </c>
      <c r="B402">
        <v>411</v>
      </c>
      <c r="D402" t="s">
        <v>147</v>
      </c>
      <c r="E402" t="s">
        <v>182</v>
      </c>
      <c r="I402" t="s">
        <v>1384</v>
      </c>
      <c r="J402" t="s">
        <v>1385</v>
      </c>
      <c r="K402">
        <v>411</v>
      </c>
      <c r="L402">
        <v>45645.863402777781</v>
      </c>
      <c r="M402">
        <v>45645.863402777781</v>
      </c>
      <c r="N402">
        <v>7</v>
      </c>
      <c r="O402">
        <v>7</v>
      </c>
      <c r="P402" t="s">
        <v>185</v>
      </c>
      <c r="Q402" t="b">
        <v>0</v>
      </c>
      <c r="R402" t="s">
        <v>1386</v>
      </c>
    </row>
    <row r="403" spans="1:18" x14ac:dyDescent="0.25">
      <c r="A403">
        <v>0</v>
      </c>
      <c r="B403">
        <v>412</v>
      </c>
      <c r="D403" t="s">
        <v>147</v>
      </c>
      <c r="E403" t="s">
        <v>182</v>
      </c>
      <c r="I403" t="s">
        <v>1387</v>
      </c>
      <c r="J403" t="s">
        <v>1388</v>
      </c>
      <c r="K403">
        <v>412</v>
      </c>
      <c r="L403">
        <v>45645.863402777781</v>
      </c>
      <c r="M403">
        <v>45645.863402777781</v>
      </c>
      <c r="N403">
        <v>7</v>
      </c>
      <c r="O403">
        <v>7</v>
      </c>
      <c r="P403" t="s">
        <v>185</v>
      </c>
      <c r="Q403" t="b">
        <v>0</v>
      </c>
      <c r="R403" t="s">
        <v>1389</v>
      </c>
    </row>
    <row r="404" spans="1:18" x14ac:dyDescent="0.25">
      <c r="A404">
        <v>0</v>
      </c>
      <c r="B404">
        <v>413</v>
      </c>
      <c r="D404" t="s">
        <v>147</v>
      </c>
      <c r="E404" t="s">
        <v>182</v>
      </c>
      <c r="I404" t="s">
        <v>1390</v>
      </c>
      <c r="J404" t="s">
        <v>1391</v>
      </c>
      <c r="K404">
        <v>413</v>
      </c>
      <c r="L404">
        <v>45645.863402777781</v>
      </c>
      <c r="M404">
        <v>45645.863402777781</v>
      </c>
      <c r="N404">
        <v>7</v>
      </c>
      <c r="O404">
        <v>7</v>
      </c>
      <c r="P404" t="s">
        <v>185</v>
      </c>
      <c r="Q404" t="b">
        <v>0</v>
      </c>
      <c r="R404" t="s">
        <v>1392</v>
      </c>
    </row>
    <row r="405" spans="1:18" x14ac:dyDescent="0.25">
      <c r="A405">
        <v>0</v>
      </c>
      <c r="B405">
        <v>414</v>
      </c>
      <c r="D405" t="s">
        <v>147</v>
      </c>
      <c r="E405" t="s">
        <v>182</v>
      </c>
      <c r="I405" t="s">
        <v>1393</v>
      </c>
      <c r="J405" t="s">
        <v>1394</v>
      </c>
      <c r="K405">
        <v>414</v>
      </c>
      <c r="L405">
        <v>45645.863402777781</v>
      </c>
      <c r="M405">
        <v>45645.863402777781</v>
      </c>
      <c r="N405">
        <v>7</v>
      </c>
      <c r="O405">
        <v>7</v>
      </c>
      <c r="P405" t="s">
        <v>185</v>
      </c>
      <c r="Q405" t="b">
        <v>0</v>
      </c>
      <c r="R405" t="s">
        <v>1395</v>
      </c>
    </row>
    <row r="406" spans="1:18" x14ac:dyDescent="0.25">
      <c r="A406">
        <v>0</v>
      </c>
      <c r="B406">
        <v>415</v>
      </c>
      <c r="D406" t="s">
        <v>147</v>
      </c>
      <c r="E406" t="s">
        <v>182</v>
      </c>
      <c r="I406" t="s">
        <v>1396</v>
      </c>
      <c r="J406" t="s">
        <v>1397</v>
      </c>
      <c r="K406">
        <v>415</v>
      </c>
      <c r="L406">
        <v>45645.863402777781</v>
      </c>
      <c r="M406">
        <v>45645.863402777781</v>
      </c>
      <c r="N406">
        <v>7</v>
      </c>
      <c r="O406">
        <v>7</v>
      </c>
      <c r="P406" t="s">
        <v>185</v>
      </c>
      <c r="Q406" t="b">
        <v>0</v>
      </c>
      <c r="R406" t="s">
        <v>1398</v>
      </c>
    </row>
    <row r="407" spans="1:18" x14ac:dyDescent="0.25">
      <c r="A407">
        <v>0</v>
      </c>
      <c r="B407">
        <v>416</v>
      </c>
      <c r="D407" t="s">
        <v>147</v>
      </c>
      <c r="E407" t="s">
        <v>182</v>
      </c>
      <c r="I407" t="s">
        <v>1399</v>
      </c>
      <c r="J407" t="s">
        <v>1400</v>
      </c>
      <c r="K407">
        <v>416</v>
      </c>
      <c r="L407">
        <v>45645.863402777781</v>
      </c>
      <c r="M407">
        <v>45645.863402777781</v>
      </c>
      <c r="N407">
        <v>7</v>
      </c>
      <c r="O407">
        <v>7</v>
      </c>
      <c r="P407" t="s">
        <v>185</v>
      </c>
      <c r="Q407" t="b">
        <v>0</v>
      </c>
      <c r="R407" t="s">
        <v>1401</v>
      </c>
    </row>
    <row r="408" spans="1:18" x14ac:dyDescent="0.25">
      <c r="A408">
        <v>0</v>
      </c>
      <c r="B408">
        <v>417</v>
      </c>
      <c r="D408" t="s">
        <v>147</v>
      </c>
      <c r="E408" t="s">
        <v>182</v>
      </c>
      <c r="I408" t="s">
        <v>1402</v>
      </c>
      <c r="J408" t="s">
        <v>1403</v>
      </c>
      <c r="K408">
        <v>417</v>
      </c>
      <c r="L408">
        <v>45645.863402777781</v>
      </c>
      <c r="M408">
        <v>45645.863402777781</v>
      </c>
      <c r="N408">
        <v>7</v>
      </c>
      <c r="O408">
        <v>7</v>
      </c>
      <c r="P408" t="s">
        <v>185</v>
      </c>
      <c r="Q408" t="b">
        <v>0</v>
      </c>
      <c r="R408" t="s">
        <v>1404</v>
      </c>
    </row>
    <row r="409" spans="1:18" x14ac:dyDescent="0.25">
      <c r="A409">
        <v>0</v>
      </c>
      <c r="B409">
        <v>418</v>
      </c>
      <c r="D409" t="s">
        <v>147</v>
      </c>
      <c r="E409" t="s">
        <v>182</v>
      </c>
      <c r="I409" t="s">
        <v>1405</v>
      </c>
      <c r="J409" t="s">
        <v>1406</v>
      </c>
      <c r="K409">
        <v>418</v>
      </c>
      <c r="L409">
        <v>45645.863402777781</v>
      </c>
      <c r="M409">
        <v>45645.863402777781</v>
      </c>
      <c r="N409">
        <v>7</v>
      </c>
      <c r="O409">
        <v>7</v>
      </c>
      <c r="P409" t="s">
        <v>185</v>
      </c>
      <c r="Q409" t="b">
        <v>0</v>
      </c>
      <c r="R409" t="s">
        <v>1407</v>
      </c>
    </row>
    <row r="410" spans="1:18" x14ac:dyDescent="0.25">
      <c r="A410">
        <v>0</v>
      </c>
      <c r="B410">
        <v>419</v>
      </c>
      <c r="D410" t="s">
        <v>147</v>
      </c>
      <c r="E410" t="s">
        <v>182</v>
      </c>
      <c r="I410" t="s">
        <v>1408</v>
      </c>
      <c r="J410" t="s">
        <v>1409</v>
      </c>
      <c r="K410">
        <v>419</v>
      </c>
      <c r="L410">
        <v>45645.863402777781</v>
      </c>
      <c r="M410">
        <v>45645.863402777781</v>
      </c>
      <c r="N410">
        <v>7</v>
      </c>
      <c r="O410">
        <v>7</v>
      </c>
      <c r="P410" t="s">
        <v>185</v>
      </c>
      <c r="Q410" t="b">
        <v>0</v>
      </c>
      <c r="R410" t="s">
        <v>1410</v>
      </c>
    </row>
    <row r="411" spans="1:18" x14ac:dyDescent="0.25">
      <c r="A411">
        <v>0</v>
      </c>
      <c r="B411">
        <v>420</v>
      </c>
      <c r="D411" t="s">
        <v>147</v>
      </c>
      <c r="E411" t="s">
        <v>182</v>
      </c>
      <c r="I411" t="s">
        <v>1411</v>
      </c>
      <c r="J411" t="s">
        <v>1412</v>
      </c>
      <c r="K411">
        <v>420</v>
      </c>
      <c r="L411">
        <v>45645.863402777781</v>
      </c>
      <c r="M411">
        <v>45645.863402777781</v>
      </c>
      <c r="N411">
        <v>7</v>
      </c>
      <c r="O411">
        <v>7</v>
      </c>
      <c r="P411" t="s">
        <v>185</v>
      </c>
      <c r="Q411" t="b">
        <v>0</v>
      </c>
      <c r="R411" t="s">
        <v>1413</v>
      </c>
    </row>
    <row r="412" spans="1:18" x14ac:dyDescent="0.25">
      <c r="A412">
        <v>0</v>
      </c>
      <c r="B412">
        <v>421</v>
      </c>
      <c r="D412" t="s">
        <v>147</v>
      </c>
      <c r="E412" t="s">
        <v>182</v>
      </c>
      <c r="I412" t="s">
        <v>1414</v>
      </c>
      <c r="J412" t="s">
        <v>1415</v>
      </c>
      <c r="K412">
        <v>421</v>
      </c>
      <c r="L412">
        <v>45645.863402777781</v>
      </c>
      <c r="M412">
        <v>45645.863402777781</v>
      </c>
      <c r="N412">
        <v>7</v>
      </c>
      <c r="O412">
        <v>7</v>
      </c>
      <c r="P412" t="s">
        <v>185</v>
      </c>
      <c r="Q412" t="b">
        <v>0</v>
      </c>
      <c r="R412" t="s">
        <v>1416</v>
      </c>
    </row>
    <row r="413" spans="1:18" x14ac:dyDescent="0.25">
      <c r="A413">
        <v>0</v>
      </c>
      <c r="B413">
        <v>422</v>
      </c>
      <c r="D413" t="s">
        <v>147</v>
      </c>
      <c r="E413" t="s">
        <v>182</v>
      </c>
      <c r="I413" t="s">
        <v>1417</v>
      </c>
      <c r="J413" t="s">
        <v>1418</v>
      </c>
      <c r="K413">
        <v>422</v>
      </c>
      <c r="L413">
        <v>45645.863402777781</v>
      </c>
      <c r="M413">
        <v>45645.863402777781</v>
      </c>
      <c r="N413">
        <v>7</v>
      </c>
      <c r="O413">
        <v>7</v>
      </c>
      <c r="P413" t="s">
        <v>185</v>
      </c>
      <c r="Q413" t="b">
        <v>0</v>
      </c>
      <c r="R413" t="s">
        <v>1419</v>
      </c>
    </row>
    <row r="414" spans="1:18" x14ac:dyDescent="0.25">
      <c r="A414">
        <v>0</v>
      </c>
      <c r="B414">
        <v>423</v>
      </c>
      <c r="D414" t="s">
        <v>147</v>
      </c>
      <c r="E414" t="s">
        <v>182</v>
      </c>
      <c r="I414" t="s">
        <v>1420</v>
      </c>
      <c r="J414" t="s">
        <v>1421</v>
      </c>
      <c r="K414">
        <v>423</v>
      </c>
      <c r="L414">
        <v>45645.863402777781</v>
      </c>
      <c r="M414">
        <v>45645.863402777781</v>
      </c>
      <c r="N414">
        <v>7</v>
      </c>
      <c r="O414">
        <v>7</v>
      </c>
      <c r="P414" t="s">
        <v>185</v>
      </c>
      <c r="Q414" t="b">
        <v>0</v>
      </c>
      <c r="R414" t="s">
        <v>1422</v>
      </c>
    </row>
    <row r="415" spans="1:18" x14ac:dyDescent="0.25">
      <c r="A415">
        <v>0</v>
      </c>
      <c r="B415">
        <v>424</v>
      </c>
      <c r="D415" t="s">
        <v>147</v>
      </c>
      <c r="E415" t="s">
        <v>182</v>
      </c>
      <c r="I415" t="s">
        <v>1423</v>
      </c>
      <c r="J415" t="s">
        <v>1424</v>
      </c>
      <c r="K415">
        <v>424</v>
      </c>
      <c r="L415">
        <v>45645.863402777781</v>
      </c>
      <c r="M415">
        <v>45645.863402777781</v>
      </c>
      <c r="N415">
        <v>7</v>
      </c>
      <c r="O415">
        <v>7</v>
      </c>
      <c r="P415" t="s">
        <v>185</v>
      </c>
      <c r="Q415" t="b">
        <v>0</v>
      </c>
      <c r="R415" t="s">
        <v>1425</v>
      </c>
    </row>
    <row r="416" spans="1:18" x14ac:dyDescent="0.25">
      <c r="A416">
        <v>0</v>
      </c>
      <c r="B416">
        <v>425</v>
      </c>
      <c r="D416" t="s">
        <v>147</v>
      </c>
      <c r="E416" t="s">
        <v>182</v>
      </c>
      <c r="I416" t="s">
        <v>1426</v>
      </c>
      <c r="J416" t="s">
        <v>1427</v>
      </c>
      <c r="K416">
        <v>425</v>
      </c>
      <c r="L416">
        <v>45645.863402777781</v>
      </c>
      <c r="M416">
        <v>45645.863402777781</v>
      </c>
      <c r="N416">
        <v>7</v>
      </c>
      <c r="O416">
        <v>7</v>
      </c>
      <c r="P416" t="s">
        <v>185</v>
      </c>
      <c r="Q416" t="b">
        <v>0</v>
      </c>
      <c r="R416" t="s">
        <v>1428</v>
      </c>
    </row>
    <row r="417" spans="1:18" x14ac:dyDescent="0.25">
      <c r="A417">
        <v>0</v>
      </c>
      <c r="B417">
        <v>426</v>
      </c>
      <c r="D417" t="s">
        <v>147</v>
      </c>
      <c r="E417" t="s">
        <v>182</v>
      </c>
      <c r="I417" t="s">
        <v>1429</v>
      </c>
      <c r="J417" t="s">
        <v>1430</v>
      </c>
      <c r="K417">
        <v>426</v>
      </c>
      <c r="L417">
        <v>45645.863402777781</v>
      </c>
      <c r="M417">
        <v>45645.863402777781</v>
      </c>
      <c r="N417">
        <v>7</v>
      </c>
      <c r="O417">
        <v>7</v>
      </c>
      <c r="P417" t="s">
        <v>185</v>
      </c>
      <c r="Q417" t="b">
        <v>0</v>
      </c>
      <c r="R417" t="s">
        <v>1431</v>
      </c>
    </row>
    <row r="418" spans="1:18" x14ac:dyDescent="0.25">
      <c r="A418">
        <v>0</v>
      </c>
      <c r="B418">
        <v>427</v>
      </c>
      <c r="D418" t="s">
        <v>147</v>
      </c>
      <c r="E418" t="s">
        <v>182</v>
      </c>
      <c r="I418" t="s">
        <v>1432</v>
      </c>
      <c r="J418" t="s">
        <v>1433</v>
      </c>
      <c r="K418">
        <v>427</v>
      </c>
      <c r="L418">
        <v>45645.863402777781</v>
      </c>
      <c r="M418">
        <v>45645.863402777781</v>
      </c>
      <c r="N418">
        <v>7</v>
      </c>
      <c r="O418">
        <v>7</v>
      </c>
      <c r="P418" t="s">
        <v>185</v>
      </c>
      <c r="Q418" t="b">
        <v>0</v>
      </c>
      <c r="R418" t="s">
        <v>1434</v>
      </c>
    </row>
    <row r="419" spans="1:18" x14ac:dyDescent="0.25">
      <c r="A419">
        <v>0</v>
      </c>
      <c r="B419">
        <v>428</v>
      </c>
      <c r="D419" t="s">
        <v>147</v>
      </c>
      <c r="E419" t="s">
        <v>182</v>
      </c>
      <c r="I419" t="s">
        <v>1435</v>
      </c>
      <c r="J419" t="s">
        <v>1436</v>
      </c>
      <c r="K419">
        <v>428</v>
      </c>
      <c r="L419">
        <v>45645.863402777781</v>
      </c>
      <c r="M419">
        <v>45645.863402777781</v>
      </c>
      <c r="N419">
        <v>7</v>
      </c>
      <c r="O419">
        <v>7</v>
      </c>
      <c r="P419" t="s">
        <v>185</v>
      </c>
      <c r="Q419" t="b">
        <v>0</v>
      </c>
      <c r="R419" t="s">
        <v>1437</v>
      </c>
    </row>
    <row r="420" spans="1:18" x14ac:dyDescent="0.25">
      <c r="A420">
        <v>0</v>
      </c>
      <c r="B420">
        <v>429</v>
      </c>
      <c r="D420" t="s">
        <v>147</v>
      </c>
      <c r="E420" t="s">
        <v>182</v>
      </c>
      <c r="I420" t="s">
        <v>1438</v>
      </c>
      <c r="J420" t="s">
        <v>1439</v>
      </c>
      <c r="K420">
        <v>429</v>
      </c>
      <c r="L420">
        <v>45645.863402777781</v>
      </c>
      <c r="M420">
        <v>45645.863402777781</v>
      </c>
      <c r="N420">
        <v>7</v>
      </c>
      <c r="O420">
        <v>7</v>
      </c>
      <c r="P420" t="s">
        <v>185</v>
      </c>
      <c r="Q420" t="b">
        <v>0</v>
      </c>
      <c r="R420" t="s">
        <v>1440</v>
      </c>
    </row>
    <row r="421" spans="1:18" x14ac:dyDescent="0.25">
      <c r="A421">
        <v>0</v>
      </c>
      <c r="B421">
        <v>430</v>
      </c>
      <c r="D421" t="s">
        <v>147</v>
      </c>
      <c r="E421" t="s">
        <v>182</v>
      </c>
      <c r="I421" t="s">
        <v>1441</v>
      </c>
      <c r="J421" t="s">
        <v>1442</v>
      </c>
      <c r="K421">
        <v>430</v>
      </c>
      <c r="L421">
        <v>45645.863402777781</v>
      </c>
      <c r="M421">
        <v>45645.863402777781</v>
      </c>
      <c r="N421">
        <v>7</v>
      </c>
      <c r="O421">
        <v>7</v>
      </c>
      <c r="P421" t="s">
        <v>185</v>
      </c>
      <c r="Q421" t="b">
        <v>0</v>
      </c>
      <c r="R421" t="s">
        <v>1443</v>
      </c>
    </row>
    <row r="422" spans="1:18" x14ac:dyDescent="0.25">
      <c r="A422">
        <v>0</v>
      </c>
      <c r="B422">
        <v>431</v>
      </c>
      <c r="D422" t="s">
        <v>147</v>
      </c>
      <c r="E422" t="s">
        <v>182</v>
      </c>
      <c r="I422" t="s">
        <v>1444</v>
      </c>
      <c r="J422" t="s">
        <v>1445</v>
      </c>
      <c r="K422">
        <v>431</v>
      </c>
      <c r="L422">
        <v>45645.863402777781</v>
      </c>
      <c r="M422">
        <v>45645.863402777781</v>
      </c>
      <c r="N422">
        <v>7</v>
      </c>
      <c r="O422">
        <v>7</v>
      </c>
      <c r="P422" t="s">
        <v>185</v>
      </c>
      <c r="Q422" t="b">
        <v>0</v>
      </c>
      <c r="R422" t="s">
        <v>1446</v>
      </c>
    </row>
    <row r="423" spans="1:18" x14ac:dyDescent="0.25">
      <c r="A423">
        <v>0</v>
      </c>
      <c r="B423">
        <v>432</v>
      </c>
      <c r="D423" t="s">
        <v>147</v>
      </c>
      <c r="E423" t="s">
        <v>182</v>
      </c>
      <c r="I423" t="s">
        <v>1447</v>
      </c>
      <c r="J423" t="s">
        <v>1448</v>
      </c>
      <c r="K423">
        <v>432</v>
      </c>
      <c r="L423">
        <v>45645.863402777781</v>
      </c>
      <c r="M423">
        <v>45645.863402777781</v>
      </c>
      <c r="N423">
        <v>7</v>
      </c>
      <c r="O423">
        <v>7</v>
      </c>
      <c r="P423" t="s">
        <v>185</v>
      </c>
      <c r="Q423" t="b">
        <v>0</v>
      </c>
      <c r="R423" t="s">
        <v>1449</v>
      </c>
    </row>
    <row r="424" spans="1:18" x14ac:dyDescent="0.25">
      <c r="A424">
        <v>0</v>
      </c>
      <c r="B424">
        <v>433</v>
      </c>
      <c r="D424" t="s">
        <v>147</v>
      </c>
      <c r="E424" t="s">
        <v>182</v>
      </c>
      <c r="I424" t="s">
        <v>1450</v>
      </c>
      <c r="J424" t="s">
        <v>1451</v>
      </c>
      <c r="K424">
        <v>433</v>
      </c>
      <c r="L424">
        <v>45645.863402777781</v>
      </c>
      <c r="M424">
        <v>45645.863402777781</v>
      </c>
      <c r="N424">
        <v>7</v>
      </c>
      <c r="O424">
        <v>7</v>
      </c>
      <c r="P424" t="s">
        <v>185</v>
      </c>
      <c r="Q424" t="b">
        <v>0</v>
      </c>
      <c r="R424" t="s">
        <v>1452</v>
      </c>
    </row>
    <row r="425" spans="1:18" x14ac:dyDescent="0.25">
      <c r="A425">
        <v>0</v>
      </c>
      <c r="B425">
        <v>434</v>
      </c>
      <c r="D425" t="s">
        <v>147</v>
      </c>
      <c r="E425" t="s">
        <v>182</v>
      </c>
      <c r="I425" t="s">
        <v>1453</v>
      </c>
      <c r="J425" t="s">
        <v>1454</v>
      </c>
      <c r="K425">
        <v>434</v>
      </c>
      <c r="L425">
        <v>45645.863402777781</v>
      </c>
      <c r="M425">
        <v>45645.863402777781</v>
      </c>
      <c r="N425">
        <v>7</v>
      </c>
      <c r="O425">
        <v>7</v>
      </c>
      <c r="P425" t="s">
        <v>185</v>
      </c>
      <c r="Q425" t="b">
        <v>0</v>
      </c>
      <c r="R425" t="s">
        <v>1455</v>
      </c>
    </row>
    <row r="426" spans="1:18" x14ac:dyDescent="0.25">
      <c r="A426">
        <v>0</v>
      </c>
      <c r="B426">
        <v>435</v>
      </c>
      <c r="D426" t="s">
        <v>147</v>
      </c>
      <c r="E426" t="s">
        <v>182</v>
      </c>
      <c r="I426" t="s">
        <v>1456</v>
      </c>
      <c r="J426" t="s">
        <v>1457</v>
      </c>
      <c r="K426">
        <v>435</v>
      </c>
      <c r="L426">
        <v>45645.86341435185</v>
      </c>
      <c r="M426">
        <v>45645.86341435185</v>
      </c>
      <c r="N426">
        <v>7</v>
      </c>
      <c r="O426">
        <v>7</v>
      </c>
      <c r="P426" t="s">
        <v>185</v>
      </c>
      <c r="Q426" t="b">
        <v>0</v>
      </c>
      <c r="R426" t="s">
        <v>1458</v>
      </c>
    </row>
    <row r="427" spans="1:18" x14ac:dyDescent="0.25">
      <c r="A427">
        <v>0</v>
      </c>
      <c r="B427">
        <v>436</v>
      </c>
      <c r="D427" t="s">
        <v>147</v>
      </c>
      <c r="E427" t="s">
        <v>182</v>
      </c>
      <c r="I427" t="s">
        <v>1459</v>
      </c>
      <c r="J427" t="s">
        <v>1460</v>
      </c>
      <c r="K427">
        <v>436</v>
      </c>
      <c r="L427">
        <v>45645.86341435185</v>
      </c>
      <c r="M427">
        <v>45645.86341435185</v>
      </c>
      <c r="N427">
        <v>7</v>
      </c>
      <c r="O427">
        <v>7</v>
      </c>
      <c r="P427" t="s">
        <v>185</v>
      </c>
      <c r="Q427" t="b">
        <v>0</v>
      </c>
      <c r="R427" t="s">
        <v>1461</v>
      </c>
    </row>
    <row r="428" spans="1:18" x14ac:dyDescent="0.25">
      <c r="A428">
        <v>0</v>
      </c>
      <c r="B428">
        <v>437</v>
      </c>
      <c r="D428" t="s">
        <v>147</v>
      </c>
      <c r="E428" t="s">
        <v>182</v>
      </c>
      <c r="I428" t="s">
        <v>1462</v>
      </c>
      <c r="J428" t="s">
        <v>1463</v>
      </c>
      <c r="K428">
        <v>437</v>
      </c>
      <c r="L428">
        <v>45645.86341435185</v>
      </c>
      <c r="M428">
        <v>45645.86341435185</v>
      </c>
      <c r="N428">
        <v>7</v>
      </c>
      <c r="O428">
        <v>7</v>
      </c>
      <c r="P428" t="s">
        <v>185</v>
      </c>
      <c r="Q428" t="b">
        <v>0</v>
      </c>
      <c r="R428" t="s">
        <v>1464</v>
      </c>
    </row>
    <row r="429" spans="1:18" x14ac:dyDescent="0.25">
      <c r="A429">
        <v>0</v>
      </c>
      <c r="B429">
        <v>438</v>
      </c>
      <c r="D429" t="s">
        <v>147</v>
      </c>
      <c r="E429" t="s">
        <v>182</v>
      </c>
      <c r="I429" t="s">
        <v>1465</v>
      </c>
      <c r="J429" t="s">
        <v>1466</v>
      </c>
      <c r="K429">
        <v>438</v>
      </c>
      <c r="L429">
        <v>45645.86341435185</v>
      </c>
      <c r="M429">
        <v>45645.86341435185</v>
      </c>
      <c r="N429">
        <v>7</v>
      </c>
      <c r="O429">
        <v>7</v>
      </c>
      <c r="P429" t="s">
        <v>185</v>
      </c>
      <c r="Q429" t="b">
        <v>0</v>
      </c>
      <c r="R429" t="s">
        <v>1467</v>
      </c>
    </row>
    <row r="430" spans="1:18" x14ac:dyDescent="0.25">
      <c r="A430">
        <v>0</v>
      </c>
      <c r="B430">
        <v>439</v>
      </c>
      <c r="D430" t="s">
        <v>147</v>
      </c>
      <c r="E430" t="s">
        <v>182</v>
      </c>
      <c r="I430" t="s">
        <v>1468</v>
      </c>
      <c r="J430" t="s">
        <v>1469</v>
      </c>
      <c r="K430">
        <v>439</v>
      </c>
      <c r="L430">
        <v>45645.86341435185</v>
      </c>
      <c r="M430">
        <v>45645.86341435185</v>
      </c>
      <c r="N430">
        <v>7</v>
      </c>
      <c r="O430">
        <v>7</v>
      </c>
      <c r="P430" t="s">
        <v>185</v>
      </c>
      <c r="Q430" t="b">
        <v>0</v>
      </c>
      <c r="R430" t="s">
        <v>1470</v>
      </c>
    </row>
    <row r="431" spans="1:18" x14ac:dyDescent="0.25">
      <c r="A431">
        <v>0</v>
      </c>
      <c r="B431">
        <v>440</v>
      </c>
      <c r="D431" t="s">
        <v>147</v>
      </c>
      <c r="E431" t="s">
        <v>182</v>
      </c>
      <c r="I431" t="s">
        <v>1471</v>
      </c>
      <c r="J431" t="s">
        <v>1472</v>
      </c>
      <c r="K431">
        <v>440</v>
      </c>
      <c r="L431">
        <v>45645.86341435185</v>
      </c>
      <c r="M431">
        <v>45645.86341435185</v>
      </c>
      <c r="N431">
        <v>7</v>
      </c>
      <c r="O431">
        <v>7</v>
      </c>
      <c r="P431" t="s">
        <v>185</v>
      </c>
      <c r="Q431" t="b">
        <v>0</v>
      </c>
      <c r="R431" t="s">
        <v>1473</v>
      </c>
    </row>
    <row r="432" spans="1:18" x14ac:dyDescent="0.25">
      <c r="A432">
        <v>0</v>
      </c>
      <c r="B432">
        <v>441</v>
      </c>
      <c r="D432" t="s">
        <v>147</v>
      </c>
      <c r="E432" t="s">
        <v>182</v>
      </c>
      <c r="I432" t="s">
        <v>1474</v>
      </c>
      <c r="J432" t="s">
        <v>1475</v>
      </c>
      <c r="K432">
        <v>441</v>
      </c>
      <c r="L432">
        <v>45645.86341435185</v>
      </c>
      <c r="M432">
        <v>45645.86341435185</v>
      </c>
      <c r="N432">
        <v>7</v>
      </c>
      <c r="O432">
        <v>7</v>
      </c>
      <c r="P432" t="s">
        <v>185</v>
      </c>
      <c r="Q432" t="b">
        <v>0</v>
      </c>
      <c r="R432" t="s">
        <v>1476</v>
      </c>
    </row>
    <row r="433" spans="1:18" x14ac:dyDescent="0.25">
      <c r="A433">
        <v>0</v>
      </c>
      <c r="B433">
        <v>442</v>
      </c>
      <c r="D433" t="s">
        <v>147</v>
      </c>
      <c r="E433" t="s">
        <v>182</v>
      </c>
      <c r="I433" t="s">
        <v>1477</v>
      </c>
      <c r="J433" t="s">
        <v>1478</v>
      </c>
      <c r="K433">
        <v>442</v>
      </c>
      <c r="L433">
        <v>45645.86341435185</v>
      </c>
      <c r="M433">
        <v>45645.86341435185</v>
      </c>
      <c r="N433">
        <v>7</v>
      </c>
      <c r="O433">
        <v>7</v>
      </c>
      <c r="P433" t="s">
        <v>185</v>
      </c>
      <c r="Q433" t="b">
        <v>0</v>
      </c>
      <c r="R433" t="s">
        <v>1479</v>
      </c>
    </row>
    <row r="434" spans="1:18" x14ac:dyDescent="0.25">
      <c r="A434">
        <v>0</v>
      </c>
      <c r="B434">
        <v>443</v>
      </c>
      <c r="D434" t="s">
        <v>147</v>
      </c>
      <c r="E434" t="s">
        <v>182</v>
      </c>
      <c r="I434" t="s">
        <v>1480</v>
      </c>
      <c r="J434" t="s">
        <v>1481</v>
      </c>
      <c r="K434">
        <v>443</v>
      </c>
      <c r="L434">
        <v>45645.86341435185</v>
      </c>
      <c r="M434">
        <v>45645.86341435185</v>
      </c>
      <c r="N434">
        <v>7</v>
      </c>
      <c r="O434">
        <v>7</v>
      </c>
      <c r="P434" t="s">
        <v>185</v>
      </c>
      <c r="Q434" t="b">
        <v>0</v>
      </c>
      <c r="R434" t="s">
        <v>1482</v>
      </c>
    </row>
    <row r="435" spans="1:18" x14ac:dyDescent="0.25">
      <c r="A435">
        <v>0</v>
      </c>
      <c r="B435">
        <v>444</v>
      </c>
      <c r="D435" t="s">
        <v>147</v>
      </c>
      <c r="E435" t="s">
        <v>182</v>
      </c>
      <c r="I435" t="s">
        <v>1483</v>
      </c>
      <c r="J435" t="s">
        <v>1484</v>
      </c>
      <c r="K435">
        <v>444</v>
      </c>
      <c r="L435">
        <v>45645.86341435185</v>
      </c>
      <c r="M435">
        <v>45645.86341435185</v>
      </c>
      <c r="N435">
        <v>7</v>
      </c>
      <c r="O435">
        <v>7</v>
      </c>
      <c r="P435" t="s">
        <v>185</v>
      </c>
      <c r="Q435" t="b">
        <v>0</v>
      </c>
      <c r="R435" t="s">
        <v>1485</v>
      </c>
    </row>
    <row r="436" spans="1:18" x14ac:dyDescent="0.25">
      <c r="A436">
        <v>0</v>
      </c>
      <c r="B436">
        <v>445</v>
      </c>
      <c r="D436" t="s">
        <v>147</v>
      </c>
      <c r="E436" t="s">
        <v>182</v>
      </c>
      <c r="I436" t="s">
        <v>1486</v>
      </c>
      <c r="J436" t="s">
        <v>1487</v>
      </c>
      <c r="K436">
        <v>445</v>
      </c>
      <c r="L436">
        <v>45645.86341435185</v>
      </c>
      <c r="M436">
        <v>45645.86341435185</v>
      </c>
      <c r="N436">
        <v>7</v>
      </c>
      <c r="O436">
        <v>7</v>
      </c>
      <c r="P436" t="s">
        <v>185</v>
      </c>
      <c r="Q436" t="b">
        <v>0</v>
      </c>
      <c r="R436" t="s">
        <v>1488</v>
      </c>
    </row>
    <row r="437" spans="1:18" x14ac:dyDescent="0.25">
      <c r="A437">
        <v>0</v>
      </c>
      <c r="B437">
        <v>446</v>
      </c>
      <c r="D437" t="s">
        <v>147</v>
      </c>
      <c r="E437" t="s">
        <v>182</v>
      </c>
      <c r="I437" t="s">
        <v>1489</v>
      </c>
      <c r="J437" t="s">
        <v>1490</v>
      </c>
      <c r="K437">
        <v>446</v>
      </c>
      <c r="L437">
        <v>45645.86341435185</v>
      </c>
      <c r="M437">
        <v>45645.86341435185</v>
      </c>
      <c r="N437">
        <v>7</v>
      </c>
      <c r="O437">
        <v>7</v>
      </c>
      <c r="P437" t="s">
        <v>185</v>
      </c>
      <c r="Q437" t="b">
        <v>0</v>
      </c>
      <c r="R437" t="s">
        <v>1491</v>
      </c>
    </row>
    <row r="438" spans="1:18" x14ac:dyDescent="0.25">
      <c r="A438">
        <v>0</v>
      </c>
      <c r="B438">
        <v>447</v>
      </c>
      <c r="D438" t="s">
        <v>147</v>
      </c>
      <c r="E438" t="s">
        <v>182</v>
      </c>
      <c r="I438" t="s">
        <v>1492</v>
      </c>
      <c r="J438" t="s">
        <v>1493</v>
      </c>
      <c r="K438">
        <v>447</v>
      </c>
      <c r="L438">
        <v>45645.86341435185</v>
      </c>
      <c r="M438">
        <v>45645.86341435185</v>
      </c>
      <c r="N438">
        <v>7</v>
      </c>
      <c r="O438">
        <v>7</v>
      </c>
      <c r="P438" t="s">
        <v>185</v>
      </c>
      <c r="Q438" t="b">
        <v>0</v>
      </c>
      <c r="R438" t="s">
        <v>1494</v>
      </c>
    </row>
    <row r="439" spans="1:18" x14ac:dyDescent="0.25">
      <c r="A439">
        <v>0</v>
      </c>
      <c r="B439">
        <v>448</v>
      </c>
      <c r="D439" t="s">
        <v>147</v>
      </c>
      <c r="E439" t="s">
        <v>182</v>
      </c>
      <c r="I439" t="s">
        <v>1495</v>
      </c>
      <c r="J439" t="s">
        <v>1496</v>
      </c>
      <c r="K439">
        <v>448</v>
      </c>
      <c r="L439">
        <v>45645.86341435185</v>
      </c>
      <c r="M439">
        <v>45645.86341435185</v>
      </c>
      <c r="N439">
        <v>7</v>
      </c>
      <c r="O439">
        <v>7</v>
      </c>
      <c r="P439" t="s">
        <v>185</v>
      </c>
      <c r="Q439" t="b">
        <v>0</v>
      </c>
      <c r="R439" t="s">
        <v>1497</v>
      </c>
    </row>
    <row r="440" spans="1:18" x14ac:dyDescent="0.25">
      <c r="A440">
        <v>0</v>
      </c>
      <c r="B440">
        <v>449</v>
      </c>
      <c r="D440" t="s">
        <v>147</v>
      </c>
      <c r="E440" t="s">
        <v>182</v>
      </c>
      <c r="I440" t="s">
        <v>1498</v>
      </c>
      <c r="J440" t="s">
        <v>1499</v>
      </c>
      <c r="K440">
        <v>449</v>
      </c>
      <c r="L440">
        <v>45645.86341435185</v>
      </c>
      <c r="M440">
        <v>45645.86341435185</v>
      </c>
      <c r="N440">
        <v>7</v>
      </c>
      <c r="O440">
        <v>7</v>
      </c>
      <c r="P440" t="s">
        <v>185</v>
      </c>
      <c r="Q440" t="b">
        <v>0</v>
      </c>
      <c r="R440" t="s">
        <v>1500</v>
      </c>
    </row>
    <row r="441" spans="1:18" x14ac:dyDescent="0.25">
      <c r="A441">
        <v>0</v>
      </c>
      <c r="B441">
        <v>450</v>
      </c>
      <c r="D441" t="s">
        <v>147</v>
      </c>
      <c r="E441" t="s">
        <v>182</v>
      </c>
      <c r="I441" t="s">
        <v>1501</v>
      </c>
      <c r="J441" t="s">
        <v>1502</v>
      </c>
      <c r="K441">
        <v>450</v>
      </c>
      <c r="L441">
        <v>45645.86341435185</v>
      </c>
      <c r="M441">
        <v>45645.86341435185</v>
      </c>
      <c r="N441">
        <v>7</v>
      </c>
      <c r="O441">
        <v>7</v>
      </c>
      <c r="P441" t="s">
        <v>185</v>
      </c>
      <c r="Q441" t="b">
        <v>0</v>
      </c>
      <c r="R441" t="s">
        <v>1503</v>
      </c>
    </row>
    <row r="442" spans="1:18" x14ac:dyDescent="0.25">
      <c r="A442">
        <v>0</v>
      </c>
      <c r="B442">
        <v>451</v>
      </c>
      <c r="D442" t="s">
        <v>147</v>
      </c>
      <c r="E442" t="s">
        <v>182</v>
      </c>
      <c r="I442" t="s">
        <v>1504</v>
      </c>
      <c r="J442" t="s">
        <v>1505</v>
      </c>
      <c r="K442">
        <v>451</v>
      </c>
      <c r="L442">
        <v>45645.86341435185</v>
      </c>
      <c r="M442">
        <v>45645.86341435185</v>
      </c>
      <c r="N442">
        <v>7</v>
      </c>
      <c r="O442">
        <v>7</v>
      </c>
      <c r="P442" t="s">
        <v>185</v>
      </c>
      <c r="Q442" t="b">
        <v>0</v>
      </c>
      <c r="R442" t="s">
        <v>1506</v>
      </c>
    </row>
    <row r="443" spans="1:18" x14ac:dyDescent="0.25">
      <c r="A443">
        <v>0</v>
      </c>
      <c r="B443">
        <v>452</v>
      </c>
      <c r="D443" t="s">
        <v>147</v>
      </c>
      <c r="E443" t="s">
        <v>182</v>
      </c>
      <c r="I443" t="s">
        <v>1507</v>
      </c>
      <c r="J443" t="s">
        <v>1508</v>
      </c>
      <c r="K443">
        <v>452</v>
      </c>
      <c r="L443">
        <v>45645.86341435185</v>
      </c>
      <c r="M443">
        <v>45645.86341435185</v>
      </c>
      <c r="N443">
        <v>7</v>
      </c>
      <c r="O443">
        <v>7</v>
      </c>
      <c r="P443" t="s">
        <v>185</v>
      </c>
      <c r="Q443" t="b">
        <v>0</v>
      </c>
      <c r="R443" t="s">
        <v>1509</v>
      </c>
    </row>
    <row r="444" spans="1:18" x14ac:dyDescent="0.25">
      <c r="A444">
        <v>0</v>
      </c>
      <c r="B444">
        <v>453</v>
      </c>
      <c r="D444" t="s">
        <v>147</v>
      </c>
      <c r="E444" t="s">
        <v>182</v>
      </c>
      <c r="I444" t="s">
        <v>1510</v>
      </c>
      <c r="J444" t="s">
        <v>1511</v>
      </c>
      <c r="K444">
        <v>453</v>
      </c>
      <c r="L444">
        <v>45645.86341435185</v>
      </c>
      <c r="M444">
        <v>45645.86341435185</v>
      </c>
      <c r="N444">
        <v>7</v>
      </c>
      <c r="O444">
        <v>7</v>
      </c>
      <c r="P444" t="s">
        <v>185</v>
      </c>
      <c r="Q444" t="b">
        <v>0</v>
      </c>
      <c r="R444" t="s">
        <v>1512</v>
      </c>
    </row>
    <row r="445" spans="1:18" x14ac:dyDescent="0.25">
      <c r="A445">
        <v>0</v>
      </c>
      <c r="B445">
        <v>454</v>
      </c>
      <c r="D445" t="s">
        <v>147</v>
      </c>
      <c r="E445" t="s">
        <v>182</v>
      </c>
      <c r="I445" t="s">
        <v>1513</v>
      </c>
      <c r="J445" t="s">
        <v>1514</v>
      </c>
      <c r="K445">
        <v>454</v>
      </c>
      <c r="L445">
        <v>45645.86341435185</v>
      </c>
      <c r="M445">
        <v>45645.86341435185</v>
      </c>
      <c r="N445">
        <v>7</v>
      </c>
      <c r="O445">
        <v>7</v>
      </c>
      <c r="P445" t="s">
        <v>185</v>
      </c>
      <c r="Q445" t="b">
        <v>0</v>
      </c>
      <c r="R445" t="s">
        <v>1515</v>
      </c>
    </row>
    <row r="446" spans="1:18" x14ac:dyDescent="0.25">
      <c r="A446">
        <v>0</v>
      </c>
      <c r="B446">
        <v>455</v>
      </c>
      <c r="D446" t="s">
        <v>147</v>
      </c>
      <c r="E446" t="s">
        <v>182</v>
      </c>
      <c r="I446" t="s">
        <v>1516</v>
      </c>
      <c r="J446" t="s">
        <v>1517</v>
      </c>
      <c r="K446">
        <v>455</v>
      </c>
      <c r="L446">
        <v>45645.86341435185</v>
      </c>
      <c r="M446">
        <v>45645.86341435185</v>
      </c>
      <c r="N446">
        <v>7</v>
      </c>
      <c r="O446">
        <v>7</v>
      </c>
      <c r="P446" t="s">
        <v>185</v>
      </c>
      <c r="Q446" t="b">
        <v>0</v>
      </c>
      <c r="R446" t="s">
        <v>1518</v>
      </c>
    </row>
    <row r="447" spans="1:18" x14ac:dyDescent="0.25">
      <c r="A447">
        <v>0</v>
      </c>
      <c r="B447">
        <v>456</v>
      </c>
      <c r="D447" t="s">
        <v>147</v>
      </c>
      <c r="E447" t="s">
        <v>182</v>
      </c>
      <c r="I447" t="s">
        <v>1519</v>
      </c>
      <c r="J447" t="s">
        <v>1520</v>
      </c>
      <c r="K447">
        <v>456</v>
      </c>
      <c r="L447">
        <v>45645.86341435185</v>
      </c>
      <c r="M447">
        <v>45645.86341435185</v>
      </c>
      <c r="N447">
        <v>7</v>
      </c>
      <c r="O447">
        <v>7</v>
      </c>
      <c r="P447" t="s">
        <v>185</v>
      </c>
      <c r="Q447" t="b">
        <v>0</v>
      </c>
      <c r="R447" t="s">
        <v>1521</v>
      </c>
    </row>
    <row r="448" spans="1:18" x14ac:dyDescent="0.25">
      <c r="A448">
        <v>0</v>
      </c>
      <c r="B448">
        <v>457</v>
      </c>
      <c r="D448" t="s">
        <v>147</v>
      </c>
      <c r="E448" t="s">
        <v>182</v>
      </c>
      <c r="I448" t="s">
        <v>1522</v>
      </c>
      <c r="J448" t="s">
        <v>1523</v>
      </c>
      <c r="K448">
        <v>457</v>
      </c>
      <c r="L448">
        <v>45645.86341435185</v>
      </c>
      <c r="M448">
        <v>45645.86341435185</v>
      </c>
      <c r="N448">
        <v>7</v>
      </c>
      <c r="O448">
        <v>7</v>
      </c>
      <c r="P448" t="s">
        <v>185</v>
      </c>
      <c r="Q448" t="b">
        <v>0</v>
      </c>
      <c r="R448" t="s">
        <v>1524</v>
      </c>
    </row>
    <row r="449" spans="1:18" x14ac:dyDescent="0.25">
      <c r="A449">
        <v>0</v>
      </c>
      <c r="B449">
        <v>458</v>
      </c>
      <c r="D449" t="s">
        <v>147</v>
      </c>
      <c r="E449" t="s">
        <v>182</v>
      </c>
      <c r="I449" t="s">
        <v>1525</v>
      </c>
      <c r="J449" t="s">
        <v>1526</v>
      </c>
      <c r="K449">
        <v>458</v>
      </c>
      <c r="L449">
        <v>45645.86341435185</v>
      </c>
      <c r="M449">
        <v>45645.86341435185</v>
      </c>
      <c r="N449">
        <v>7</v>
      </c>
      <c r="O449">
        <v>7</v>
      </c>
      <c r="P449" t="s">
        <v>185</v>
      </c>
      <c r="Q449" t="b">
        <v>0</v>
      </c>
      <c r="R449" t="s">
        <v>1527</v>
      </c>
    </row>
    <row r="450" spans="1:18" x14ac:dyDescent="0.25">
      <c r="A450">
        <v>0</v>
      </c>
      <c r="B450">
        <v>459</v>
      </c>
      <c r="D450" t="s">
        <v>147</v>
      </c>
      <c r="E450" t="s">
        <v>182</v>
      </c>
      <c r="I450" t="s">
        <v>1528</v>
      </c>
      <c r="J450" t="s">
        <v>1529</v>
      </c>
      <c r="K450">
        <v>459</v>
      </c>
      <c r="L450">
        <v>45645.86341435185</v>
      </c>
      <c r="M450">
        <v>45645.86341435185</v>
      </c>
      <c r="N450">
        <v>7</v>
      </c>
      <c r="O450">
        <v>7</v>
      </c>
      <c r="P450" t="s">
        <v>185</v>
      </c>
      <c r="Q450" t="b">
        <v>0</v>
      </c>
      <c r="R450" t="s">
        <v>1530</v>
      </c>
    </row>
    <row r="451" spans="1:18" x14ac:dyDescent="0.25">
      <c r="A451">
        <v>0</v>
      </c>
      <c r="B451">
        <v>460</v>
      </c>
      <c r="D451" t="s">
        <v>147</v>
      </c>
      <c r="E451" t="s">
        <v>182</v>
      </c>
      <c r="I451" t="s">
        <v>1531</v>
      </c>
      <c r="J451" t="s">
        <v>1532</v>
      </c>
      <c r="K451">
        <v>460</v>
      </c>
      <c r="L451">
        <v>45645.86341435185</v>
      </c>
      <c r="M451">
        <v>45645.86341435185</v>
      </c>
      <c r="N451">
        <v>7</v>
      </c>
      <c r="O451">
        <v>7</v>
      </c>
      <c r="P451" t="s">
        <v>185</v>
      </c>
      <c r="Q451" t="b">
        <v>0</v>
      </c>
      <c r="R451" t="s">
        <v>1533</v>
      </c>
    </row>
    <row r="452" spans="1:18" x14ac:dyDescent="0.25">
      <c r="A452">
        <v>0</v>
      </c>
      <c r="B452">
        <v>461</v>
      </c>
      <c r="D452" t="s">
        <v>147</v>
      </c>
      <c r="E452" t="s">
        <v>182</v>
      </c>
      <c r="I452" t="s">
        <v>1534</v>
      </c>
      <c r="J452" t="s">
        <v>1535</v>
      </c>
      <c r="K452">
        <v>461</v>
      </c>
      <c r="L452">
        <v>45645.86341435185</v>
      </c>
      <c r="M452">
        <v>45645.86341435185</v>
      </c>
      <c r="N452">
        <v>7</v>
      </c>
      <c r="O452">
        <v>7</v>
      </c>
      <c r="P452" t="s">
        <v>185</v>
      </c>
      <c r="Q452" t="b">
        <v>0</v>
      </c>
      <c r="R452" t="s">
        <v>1536</v>
      </c>
    </row>
    <row r="453" spans="1:18" x14ac:dyDescent="0.25">
      <c r="A453">
        <v>0</v>
      </c>
      <c r="B453">
        <v>462</v>
      </c>
      <c r="D453" t="s">
        <v>147</v>
      </c>
      <c r="E453" t="s">
        <v>182</v>
      </c>
      <c r="I453" t="s">
        <v>1537</v>
      </c>
      <c r="J453" t="s">
        <v>1538</v>
      </c>
      <c r="K453">
        <v>462</v>
      </c>
      <c r="L453">
        <v>45645.86341435185</v>
      </c>
      <c r="M453">
        <v>45645.86341435185</v>
      </c>
      <c r="N453">
        <v>7</v>
      </c>
      <c r="O453">
        <v>7</v>
      </c>
      <c r="P453" t="s">
        <v>185</v>
      </c>
      <c r="Q453" t="b">
        <v>0</v>
      </c>
      <c r="R453" t="s">
        <v>1539</v>
      </c>
    </row>
    <row r="454" spans="1:18" x14ac:dyDescent="0.25">
      <c r="A454">
        <v>0</v>
      </c>
      <c r="B454">
        <v>463</v>
      </c>
      <c r="D454" t="s">
        <v>147</v>
      </c>
      <c r="E454" t="s">
        <v>182</v>
      </c>
      <c r="I454" t="s">
        <v>1540</v>
      </c>
      <c r="J454" t="s">
        <v>1541</v>
      </c>
      <c r="K454">
        <v>463</v>
      </c>
      <c r="L454">
        <v>45645.86341435185</v>
      </c>
      <c r="M454">
        <v>45645.86341435185</v>
      </c>
      <c r="N454">
        <v>7</v>
      </c>
      <c r="O454">
        <v>7</v>
      </c>
      <c r="P454" t="s">
        <v>185</v>
      </c>
      <c r="Q454" t="b">
        <v>0</v>
      </c>
      <c r="R454" t="s">
        <v>1542</v>
      </c>
    </row>
    <row r="455" spans="1:18" x14ac:dyDescent="0.25">
      <c r="A455">
        <v>0</v>
      </c>
      <c r="B455">
        <v>464</v>
      </c>
      <c r="D455" t="s">
        <v>147</v>
      </c>
      <c r="E455" t="s">
        <v>182</v>
      </c>
      <c r="I455" t="s">
        <v>1543</v>
      </c>
      <c r="J455" t="s">
        <v>1544</v>
      </c>
      <c r="K455">
        <v>464</v>
      </c>
      <c r="L455">
        <v>45645.86341435185</v>
      </c>
      <c r="M455">
        <v>45645.86341435185</v>
      </c>
      <c r="N455">
        <v>7</v>
      </c>
      <c r="O455">
        <v>7</v>
      </c>
      <c r="P455" t="s">
        <v>185</v>
      </c>
      <c r="Q455" t="b">
        <v>0</v>
      </c>
      <c r="R455" t="s">
        <v>1545</v>
      </c>
    </row>
    <row r="456" spans="1:18" x14ac:dyDescent="0.25">
      <c r="A456">
        <v>0</v>
      </c>
      <c r="B456">
        <v>465</v>
      </c>
      <c r="D456" t="s">
        <v>147</v>
      </c>
      <c r="E456" t="s">
        <v>182</v>
      </c>
      <c r="I456" t="s">
        <v>1546</v>
      </c>
      <c r="J456" t="s">
        <v>1547</v>
      </c>
      <c r="K456">
        <v>465</v>
      </c>
      <c r="L456">
        <v>45645.86341435185</v>
      </c>
      <c r="M456">
        <v>45645.86341435185</v>
      </c>
      <c r="N456">
        <v>7</v>
      </c>
      <c r="O456">
        <v>7</v>
      </c>
      <c r="P456" t="s">
        <v>185</v>
      </c>
      <c r="Q456" t="b">
        <v>0</v>
      </c>
      <c r="R456" t="s">
        <v>1548</v>
      </c>
    </row>
    <row r="457" spans="1:18" x14ac:dyDescent="0.25">
      <c r="A457">
        <v>0</v>
      </c>
      <c r="B457">
        <v>466</v>
      </c>
      <c r="D457" t="s">
        <v>147</v>
      </c>
      <c r="E457" t="s">
        <v>182</v>
      </c>
      <c r="I457" t="s">
        <v>1549</v>
      </c>
      <c r="J457" t="s">
        <v>1550</v>
      </c>
      <c r="K457">
        <v>466</v>
      </c>
      <c r="L457">
        <v>45645.863425925927</v>
      </c>
      <c r="M457">
        <v>45645.863425925927</v>
      </c>
      <c r="N457">
        <v>7</v>
      </c>
      <c r="O457">
        <v>7</v>
      </c>
      <c r="P457" t="s">
        <v>185</v>
      </c>
      <c r="Q457" t="b">
        <v>0</v>
      </c>
      <c r="R457" t="s">
        <v>1551</v>
      </c>
    </row>
    <row r="458" spans="1:18" x14ac:dyDescent="0.25">
      <c r="A458">
        <v>0</v>
      </c>
      <c r="B458">
        <v>467</v>
      </c>
      <c r="D458" t="s">
        <v>147</v>
      </c>
      <c r="E458" t="s">
        <v>182</v>
      </c>
      <c r="I458" t="s">
        <v>1552</v>
      </c>
      <c r="J458" t="s">
        <v>1553</v>
      </c>
      <c r="K458">
        <v>467</v>
      </c>
      <c r="L458">
        <v>45645.863425925927</v>
      </c>
      <c r="M458">
        <v>45645.863425925927</v>
      </c>
      <c r="N458">
        <v>7</v>
      </c>
      <c r="O458">
        <v>7</v>
      </c>
      <c r="P458" t="s">
        <v>185</v>
      </c>
      <c r="Q458" t="b">
        <v>0</v>
      </c>
      <c r="R458" t="s">
        <v>1554</v>
      </c>
    </row>
    <row r="459" spans="1:18" x14ac:dyDescent="0.25">
      <c r="A459">
        <v>0</v>
      </c>
      <c r="B459">
        <v>468</v>
      </c>
      <c r="D459" t="s">
        <v>147</v>
      </c>
      <c r="E459" t="s">
        <v>182</v>
      </c>
      <c r="I459" t="s">
        <v>1555</v>
      </c>
      <c r="J459" t="s">
        <v>1556</v>
      </c>
      <c r="K459">
        <v>468</v>
      </c>
      <c r="L459">
        <v>45645.863425925927</v>
      </c>
      <c r="M459">
        <v>45645.863425925927</v>
      </c>
      <c r="N459">
        <v>7</v>
      </c>
      <c r="O459">
        <v>7</v>
      </c>
      <c r="P459" t="s">
        <v>185</v>
      </c>
      <c r="Q459" t="b">
        <v>0</v>
      </c>
      <c r="R459" t="s">
        <v>1557</v>
      </c>
    </row>
    <row r="460" spans="1:18" x14ac:dyDescent="0.25">
      <c r="A460">
        <v>0</v>
      </c>
      <c r="B460">
        <v>469</v>
      </c>
      <c r="D460" t="s">
        <v>147</v>
      </c>
      <c r="E460" t="s">
        <v>182</v>
      </c>
      <c r="I460" t="s">
        <v>1558</v>
      </c>
      <c r="J460" t="s">
        <v>1559</v>
      </c>
      <c r="K460">
        <v>469</v>
      </c>
      <c r="L460">
        <v>45645.863425925927</v>
      </c>
      <c r="M460">
        <v>45645.863425925927</v>
      </c>
      <c r="N460">
        <v>7</v>
      </c>
      <c r="O460">
        <v>7</v>
      </c>
      <c r="P460" t="s">
        <v>185</v>
      </c>
      <c r="Q460" t="b">
        <v>0</v>
      </c>
      <c r="R460" t="s">
        <v>1560</v>
      </c>
    </row>
    <row r="461" spans="1:18" x14ac:dyDescent="0.25">
      <c r="A461">
        <v>0</v>
      </c>
      <c r="B461">
        <v>470</v>
      </c>
      <c r="D461" t="s">
        <v>147</v>
      </c>
      <c r="E461" t="s">
        <v>182</v>
      </c>
      <c r="I461" t="s">
        <v>1561</v>
      </c>
      <c r="J461" t="s">
        <v>1562</v>
      </c>
      <c r="K461">
        <v>470</v>
      </c>
      <c r="L461">
        <v>45645.863425925927</v>
      </c>
      <c r="M461">
        <v>45645.863425925927</v>
      </c>
      <c r="N461">
        <v>7</v>
      </c>
      <c r="O461">
        <v>7</v>
      </c>
      <c r="P461" t="s">
        <v>185</v>
      </c>
      <c r="Q461" t="b">
        <v>0</v>
      </c>
      <c r="R461" t="s">
        <v>1563</v>
      </c>
    </row>
    <row r="462" spans="1:18" x14ac:dyDescent="0.25">
      <c r="A462">
        <v>0</v>
      </c>
      <c r="B462">
        <v>471</v>
      </c>
      <c r="D462" t="s">
        <v>147</v>
      </c>
      <c r="E462" t="s">
        <v>182</v>
      </c>
      <c r="I462" t="s">
        <v>1564</v>
      </c>
      <c r="J462" t="s">
        <v>1565</v>
      </c>
      <c r="K462">
        <v>471</v>
      </c>
      <c r="L462">
        <v>45645.863425925927</v>
      </c>
      <c r="M462">
        <v>45645.863425925927</v>
      </c>
      <c r="N462">
        <v>7</v>
      </c>
      <c r="O462">
        <v>7</v>
      </c>
      <c r="P462" t="s">
        <v>185</v>
      </c>
      <c r="Q462" t="b">
        <v>0</v>
      </c>
      <c r="R462" t="s">
        <v>1566</v>
      </c>
    </row>
    <row r="463" spans="1:18" x14ac:dyDescent="0.25">
      <c r="A463">
        <v>0</v>
      </c>
      <c r="B463">
        <v>472</v>
      </c>
      <c r="D463" t="s">
        <v>147</v>
      </c>
      <c r="E463" t="s">
        <v>182</v>
      </c>
      <c r="I463" t="s">
        <v>1567</v>
      </c>
      <c r="J463" t="s">
        <v>1568</v>
      </c>
      <c r="K463">
        <v>472</v>
      </c>
      <c r="L463">
        <v>45645.863425925927</v>
      </c>
      <c r="M463">
        <v>45645.863425925927</v>
      </c>
      <c r="N463">
        <v>7</v>
      </c>
      <c r="O463">
        <v>7</v>
      </c>
      <c r="P463" t="s">
        <v>185</v>
      </c>
      <c r="Q463" t="b">
        <v>0</v>
      </c>
      <c r="R463" t="s">
        <v>1569</v>
      </c>
    </row>
    <row r="464" spans="1:18" x14ac:dyDescent="0.25">
      <c r="A464">
        <v>0</v>
      </c>
      <c r="B464">
        <v>473</v>
      </c>
      <c r="D464" t="s">
        <v>147</v>
      </c>
      <c r="E464" t="s">
        <v>182</v>
      </c>
      <c r="I464" t="s">
        <v>1570</v>
      </c>
      <c r="J464" t="s">
        <v>1571</v>
      </c>
      <c r="K464">
        <v>473</v>
      </c>
      <c r="L464">
        <v>45645.863425925927</v>
      </c>
      <c r="M464">
        <v>45645.863425925927</v>
      </c>
      <c r="N464">
        <v>7</v>
      </c>
      <c r="O464">
        <v>7</v>
      </c>
      <c r="P464" t="s">
        <v>185</v>
      </c>
      <c r="Q464" t="b">
        <v>0</v>
      </c>
      <c r="R464" t="s">
        <v>1572</v>
      </c>
    </row>
    <row r="465" spans="1:18" x14ac:dyDescent="0.25">
      <c r="A465">
        <v>0</v>
      </c>
      <c r="B465">
        <v>474</v>
      </c>
      <c r="D465" t="s">
        <v>147</v>
      </c>
      <c r="E465" t="s">
        <v>182</v>
      </c>
      <c r="I465" t="s">
        <v>1573</v>
      </c>
      <c r="J465" t="s">
        <v>1574</v>
      </c>
      <c r="K465">
        <v>474</v>
      </c>
      <c r="L465">
        <v>45645.863425925927</v>
      </c>
      <c r="M465">
        <v>45645.863425925927</v>
      </c>
      <c r="N465">
        <v>7</v>
      </c>
      <c r="O465">
        <v>7</v>
      </c>
      <c r="P465" t="s">
        <v>185</v>
      </c>
      <c r="Q465" t="b">
        <v>0</v>
      </c>
      <c r="R465" t="s">
        <v>1575</v>
      </c>
    </row>
    <row r="466" spans="1:18" x14ac:dyDescent="0.25">
      <c r="A466">
        <v>0</v>
      </c>
      <c r="B466">
        <v>475</v>
      </c>
      <c r="D466" t="s">
        <v>147</v>
      </c>
      <c r="E466" t="s">
        <v>182</v>
      </c>
      <c r="I466" t="s">
        <v>1576</v>
      </c>
      <c r="J466" t="s">
        <v>1577</v>
      </c>
      <c r="K466">
        <v>475</v>
      </c>
      <c r="L466">
        <v>45645.863425925927</v>
      </c>
      <c r="M466">
        <v>45645.863425925927</v>
      </c>
      <c r="N466">
        <v>7</v>
      </c>
      <c r="O466">
        <v>7</v>
      </c>
      <c r="P466" t="s">
        <v>185</v>
      </c>
      <c r="Q466" t="b">
        <v>0</v>
      </c>
      <c r="R466" t="s">
        <v>1578</v>
      </c>
    </row>
    <row r="467" spans="1:18" x14ac:dyDescent="0.25">
      <c r="A467">
        <v>0</v>
      </c>
      <c r="B467">
        <v>476</v>
      </c>
      <c r="D467" t="s">
        <v>147</v>
      </c>
      <c r="E467" t="s">
        <v>182</v>
      </c>
      <c r="I467" t="s">
        <v>1579</v>
      </c>
      <c r="J467" t="s">
        <v>1580</v>
      </c>
      <c r="K467">
        <v>476</v>
      </c>
      <c r="L467">
        <v>45645.863425925927</v>
      </c>
      <c r="M467">
        <v>45645.863425925927</v>
      </c>
      <c r="N467">
        <v>7</v>
      </c>
      <c r="O467">
        <v>7</v>
      </c>
      <c r="P467" t="s">
        <v>185</v>
      </c>
      <c r="Q467" t="b">
        <v>0</v>
      </c>
      <c r="R467" t="s">
        <v>1581</v>
      </c>
    </row>
    <row r="468" spans="1:18" x14ac:dyDescent="0.25">
      <c r="A468">
        <v>0</v>
      </c>
      <c r="B468">
        <v>477</v>
      </c>
      <c r="D468" t="s">
        <v>147</v>
      </c>
      <c r="E468" t="s">
        <v>182</v>
      </c>
      <c r="I468" t="s">
        <v>1582</v>
      </c>
      <c r="J468" t="s">
        <v>1583</v>
      </c>
      <c r="K468">
        <v>477</v>
      </c>
      <c r="L468">
        <v>45645.863425925927</v>
      </c>
      <c r="M468">
        <v>45645.863425925927</v>
      </c>
      <c r="N468">
        <v>7</v>
      </c>
      <c r="O468">
        <v>7</v>
      </c>
      <c r="P468" t="s">
        <v>185</v>
      </c>
      <c r="Q468" t="b">
        <v>0</v>
      </c>
      <c r="R468" t="s">
        <v>1584</v>
      </c>
    </row>
    <row r="469" spans="1:18" x14ac:dyDescent="0.25">
      <c r="A469">
        <v>0</v>
      </c>
      <c r="B469">
        <v>478</v>
      </c>
      <c r="D469" t="s">
        <v>147</v>
      </c>
      <c r="E469" t="s">
        <v>182</v>
      </c>
      <c r="I469" t="s">
        <v>1585</v>
      </c>
      <c r="J469" t="s">
        <v>1586</v>
      </c>
      <c r="K469">
        <v>478</v>
      </c>
      <c r="L469">
        <v>45645.863425925927</v>
      </c>
      <c r="M469">
        <v>45645.863425925927</v>
      </c>
      <c r="N469">
        <v>7</v>
      </c>
      <c r="O469">
        <v>7</v>
      </c>
      <c r="P469" t="s">
        <v>185</v>
      </c>
      <c r="Q469" t="b">
        <v>0</v>
      </c>
      <c r="R469" t="s">
        <v>1587</v>
      </c>
    </row>
    <row r="470" spans="1:18" x14ac:dyDescent="0.25">
      <c r="A470">
        <v>0</v>
      </c>
      <c r="B470">
        <v>479</v>
      </c>
      <c r="D470" t="s">
        <v>147</v>
      </c>
      <c r="E470" t="s">
        <v>182</v>
      </c>
      <c r="I470" t="s">
        <v>1588</v>
      </c>
      <c r="J470" t="s">
        <v>1589</v>
      </c>
      <c r="K470">
        <v>479</v>
      </c>
      <c r="L470">
        <v>45645.863425925927</v>
      </c>
      <c r="M470">
        <v>45645.863425925927</v>
      </c>
      <c r="N470">
        <v>7</v>
      </c>
      <c r="O470">
        <v>7</v>
      </c>
      <c r="P470" t="s">
        <v>185</v>
      </c>
      <c r="Q470" t="b">
        <v>0</v>
      </c>
      <c r="R470" t="s">
        <v>1590</v>
      </c>
    </row>
    <row r="471" spans="1:18" x14ac:dyDescent="0.25">
      <c r="A471">
        <v>0</v>
      </c>
      <c r="B471">
        <v>480</v>
      </c>
      <c r="D471" t="s">
        <v>147</v>
      </c>
      <c r="E471" t="s">
        <v>182</v>
      </c>
      <c r="I471" t="s">
        <v>1591</v>
      </c>
      <c r="J471" t="s">
        <v>1592</v>
      </c>
      <c r="K471">
        <v>480</v>
      </c>
      <c r="L471">
        <v>45645.863425925927</v>
      </c>
      <c r="M471">
        <v>45645.863425925927</v>
      </c>
      <c r="N471">
        <v>7</v>
      </c>
      <c r="O471">
        <v>7</v>
      </c>
      <c r="P471" t="s">
        <v>185</v>
      </c>
      <c r="Q471" t="b">
        <v>0</v>
      </c>
      <c r="R471" t="s">
        <v>1593</v>
      </c>
    </row>
    <row r="472" spans="1:18" x14ac:dyDescent="0.25">
      <c r="A472">
        <v>0</v>
      </c>
      <c r="B472">
        <v>481</v>
      </c>
      <c r="D472" t="s">
        <v>147</v>
      </c>
      <c r="E472" t="s">
        <v>182</v>
      </c>
      <c r="I472" t="s">
        <v>1594</v>
      </c>
      <c r="J472" t="s">
        <v>1595</v>
      </c>
      <c r="K472">
        <v>481</v>
      </c>
      <c r="L472">
        <v>45645.863425925927</v>
      </c>
      <c r="M472">
        <v>45645.863425925927</v>
      </c>
      <c r="N472">
        <v>7</v>
      </c>
      <c r="O472">
        <v>7</v>
      </c>
      <c r="P472" t="s">
        <v>185</v>
      </c>
      <c r="Q472" t="b">
        <v>0</v>
      </c>
      <c r="R472" t="s">
        <v>1596</v>
      </c>
    </row>
    <row r="473" spans="1:18" x14ac:dyDescent="0.25">
      <c r="A473">
        <v>0</v>
      </c>
      <c r="B473">
        <v>482</v>
      </c>
      <c r="D473" t="s">
        <v>147</v>
      </c>
      <c r="E473" t="s">
        <v>182</v>
      </c>
      <c r="I473" t="s">
        <v>1597</v>
      </c>
      <c r="J473" t="s">
        <v>1598</v>
      </c>
      <c r="K473">
        <v>482</v>
      </c>
      <c r="L473">
        <v>45645.863425925927</v>
      </c>
      <c r="M473">
        <v>45645.863425925927</v>
      </c>
      <c r="N473">
        <v>7</v>
      </c>
      <c r="O473">
        <v>7</v>
      </c>
      <c r="P473" t="s">
        <v>185</v>
      </c>
      <c r="Q473" t="b">
        <v>0</v>
      </c>
      <c r="R473" t="s">
        <v>1599</v>
      </c>
    </row>
    <row r="474" spans="1:18" x14ac:dyDescent="0.25">
      <c r="A474">
        <v>0</v>
      </c>
      <c r="B474">
        <v>483</v>
      </c>
      <c r="D474" t="s">
        <v>147</v>
      </c>
      <c r="E474" t="s">
        <v>182</v>
      </c>
      <c r="I474" t="s">
        <v>1600</v>
      </c>
      <c r="J474" t="s">
        <v>1601</v>
      </c>
      <c r="K474">
        <v>483</v>
      </c>
      <c r="L474">
        <v>45645.863425925927</v>
      </c>
      <c r="M474">
        <v>45645.863425925927</v>
      </c>
      <c r="N474">
        <v>7</v>
      </c>
      <c r="O474">
        <v>7</v>
      </c>
      <c r="P474" t="s">
        <v>185</v>
      </c>
      <c r="Q474" t="b">
        <v>0</v>
      </c>
      <c r="R474" t="s">
        <v>1602</v>
      </c>
    </row>
    <row r="475" spans="1:18" x14ac:dyDescent="0.25">
      <c r="A475">
        <v>0</v>
      </c>
      <c r="B475">
        <v>484</v>
      </c>
      <c r="D475" t="s">
        <v>147</v>
      </c>
      <c r="E475" t="s">
        <v>182</v>
      </c>
      <c r="I475" t="s">
        <v>1603</v>
      </c>
      <c r="J475" t="s">
        <v>1604</v>
      </c>
      <c r="K475">
        <v>484</v>
      </c>
      <c r="L475">
        <v>45645.863425925927</v>
      </c>
      <c r="M475">
        <v>45645.863425925927</v>
      </c>
      <c r="N475">
        <v>7</v>
      </c>
      <c r="O475">
        <v>7</v>
      </c>
      <c r="P475" t="s">
        <v>185</v>
      </c>
      <c r="Q475" t="b">
        <v>0</v>
      </c>
      <c r="R475" t="s">
        <v>1605</v>
      </c>
    </row>
    <row r="476" spans="1:18" x14ac:dyDescent="0.25">
      <c r="A476">
        <v>0</v>
      </c>
      <c r="B476">
        <v>485</v>
      </c>
      <c r="D476" t="s">
        <v>147</v>
      </c>
      <c r="E476" t="s">
        <v>182</v>
      </c>
      <c r="I476" t="s">
        <v>1606</v>
      </c>
      <c r="J476" t="s">
        <v>1607</v>
      </c>
      <c r="K476">
        <v>485</v>
      </c>
      <c r="L476">
        <v>45645.863425925927</v>
      </c>
      <c r="M476">
        <v>45645.863425925927</v>
      </c>
      <c r="N476">
        <v>7</v>
      </c>
      <c r="O476">
        <v>7</v>
      </c>
      <c r="P476" t="s">
        <v>185</v>
      </c>
      <c r="Q476" t="b">
        <v>0</v>
      </c>
      <c r="R476" t="s">
        <v>1608</v>
      </c>
    </row>
    <row r="477" spans="1:18" x14ac:dyDescent="0.25">
      <c r="A477">
        <v>0</v>
      </c>
      <c r="B477">
        <v>486</v>
      </c>
      <c r="D477" t="s">
        <v>147</v>
      </c>
      <c r="E477" t="s">
        <v>182</v>
      </c>
      <c r="I477" t="s">
        <v>1609</v>
      </c>
      <c r="J477" t="s">
        <v>1610</v>
      </c>
      <c r="K477">
        <v>486</v>
      </c>
      <c r="L477">
        <v>45645.863425925927</v>
      </c>
      <c r="M477">
        <v>45645.863425925927</v>
      </c>
      <c r="N477">
        <v>7</v>
      </c>
      <c r="O477">
        <v>7</v>
      </c>
      <c r="P477" t="s">
        <v>185</v>
      </c>
      <c r="Q477" t="b">
        <v>0</v>
      </c>
      <c r="R477" t="s">
        <v>1611</v>
      </c>
    </row>
    <row r="478" spans="1:18" x14ac:dyDescent="0.25">
      <c r="A478">
        <v>0</v>
      </c>
      <c r="B478">
        <v>487</v>
      </c>
      <c r="D478" t="s">
        <v>147</v>
      </c>
      <c r="E478" t="s">
        <v>182</v>
      </c>
      <c r="I478" t="s">
        <v>1612</v>
      </c>
      <c r="J478" t="s">
        <v>1613</v>
      </c>
      <c r="K478">
        <v>487</v>
      </c>
      <c r="L478">
        <v>45645.863425925927</v>
      </c>
      <c r="M478">
        <v>45645.863425925927</v>
      </c>
      <c r="N478">
        <v>7</v>
      </c>
      <c r="O478">
        <v>7</v>
      </c>
      <c r="P478" t="s">
        <v>185</v>
      </c>
      <c r="Q478" t="b">
        <v>0</v>
      </c>
      <c r="R478" t="s">
        <v>1614</v>
      </c>
    </row>
    <row r="479" spans="1:18" x14ac:dyDescent="0.25">
      <c r="A479">
        <v>0</v>
      </c>
      <c r="B479">
        <v>488</v>
      </c>
      <c r="D479" t="s">
        <v>147</v>
      </c>
      <c r="E479" t="s">
        <v>182</v>
      </c>
      <c r="I479" t="s">
        <v>1615</v>
      </c>
      <c r="J479" t="s">
        <v>1616</v>
      </c>
      <c r="K479">
        <v>488</v>
      </c>
      <c r="L479">
        <v>45645.863425925927</v>
      </c>
      <c r="M479">
        <v>45645.863425925927</v>
      </c>
      <c r="N479">
        <v>7</v>
      </c>
      <c r="O479">
        <v>7</v>
      </c>
      <c r="P479" t="s">
        <v>185</v>
      </c>
      <c r="Q479" t="b">
        <v>0</v>
      </c>
      <c r="R479" t="s">
        <v>1617</v>
      </c>
    </row>
    <row r="480" spans="1:18" x14ac:dyDescent="0.25">
      <c r="A480">
        <v>0</v>
      </c>
      <c r="B480">
        <v>489</v>
      </c>
      <c r="D480" t="s">
        <v>147</v>
      </c>
      <c r="E480" t="s">
        <v>182</v>
      </c>
      <c r="I480" t="s">
        <v>1618</v>
      </c>
      <c r="J480" t="s">
        <v>1619</v>
      </c>
      <c r="K480">
        <v>489</v>
      </c>
      <c r="L480">
        <v>45645.863425925927</v>
      </c>
      <c r="M480">
        <v>45645.863425925927</v>
      </c>
      <c r="N480">
        <v>7</v>
      </c>
      <c r="O480">
        <v>7</v>
      </c>
      <c r="P480" t="s">
        <v>185</v>
      </c>
      <c r="Q480" t="b">
        <v>0</v>
      </c>
      <c r="R480" t="s">
        <v>1620</v>
      </c>
    </row>
    <row r="481" spans="1:18" x14ac:dyDescent="0.25">
      <c r="A481">
        <v>0</v>
      </c>
      <c r="B481">
        <v>490</v>
      </c>
      <c r="D481" t="s">
        <v>147</v>
      </c>
      <c r="E481" t="s">
        <v>182</v>
      </c>
      <c r="I481" t="s">
        <v>1621</v>
      </c>
      <c r="J481" t="s">
        <v>1622</v>
      </c>
      <c r="K481">
        <v>490</v>
      </c>
      <c r="L481">
        <v>45645.863425925927</v>
      </c>
      <c r="M481">
        <v>45645.863425925927</v>
      </c>
      <c r="N481">
        <v>7</v>
      </c>
      <c r="O481">
        <v>7</v>
      </c>
      <c r="P481" t="s">
        <v>185</v>
      </c>
      <c r="Q481" t="b">
        <v>0</v>
      </c>
      <c r="R481" t="s">
        <v>1623</v>
      </c>
    </row>
    <row r="482" spans="1:18" x14ac:dyDescent="0.25">
      <c r="A482">
        <v>0</v>
      </c>
      <c r="B482">
        <v>491</v>
      </c>
      <c r="D482" t="s">
        <v>147</v>
      </c>
      <c r="E482" t="s">
        <v>182</v>
      </c>
      <c r="I482" t="s">
        <v>1624</v>
      </c>
      <c r="J482" t="s">
        <v>1625</v>
      </c>
      <c r="K482">
        <v>491</v>
      </c>
      <c r="L482">
        <v>45645.863425925927</v>
      </c>
      <c r="M482">
        <v>45645.863425925927</v>
      </c>
      <c r="N482">
        <v>7</v>
      </c>
      <c r="O482">
        <v>7</v>
      </c>
      <c r="P482" t="s">
        <v>185</v>
      </c>
      <c r="Q482" t="b">
        <v>0</v>
      </c>
      <c r="R482" t="s">
        <v>1626</v>
      </c>
    </row>
    <row r="483" spans="1:18" x14ac:dyDescent="0.25">
      <c r="A483">
        <v>0</v>
      </c>
      <c r="B483">
        <v>492</v>
      </c>
      <c r="D483" t="s">
        <v>147</v>
      </c>
      <c r="E483" t="s">
        <v>182</v>
      </c>
      <c r="I483" t="s">
        <v>1627</v>
      </c>
      <c r="J483" t="s">
        <v>1628</v>
      </c>
      <c r="K483">
        <v>492</v>
      </c>
      <c r="L483">
        <v>45645.863425925927</v>
      </c>
      <c r="M483">
        <v>45645.863425925927</v>
      </c>
      <c r="N483">
        <v>7</v>
      </c>
      <c r="O483">
        <v>7</v>
      </c>
      <c r="P483" t="s">
        <v>185</v>
      </c>
      <c r="Q483" t="b">
        <v>0</v>
      </c>
      <c r="R483" t="s">
        <v>1629</v>
      </c>
    </row>
    <row r="484" spans="1:18" x14ac:dyDescent="0.25">
      <c r="A484">
        <v>0</v>
      </c>
      <c r="B484">
        <v>493</v>
      </c>
      <c r="D484" t="s">
        <v>147</v>
      </c>
      <c r="E484" t="s">
        <v>182</v>
      </c>
      <c r="I484" t="s">
        <v>1630</v>
      </c>
      <c r="J484" t="s">
        <v>1631</v>
      </c>
      <c r="K484">
        <v>493</v>
      </c>
      <c r="L484">
        <v>45645.863425925927</v>
      </c>
      <c r="M484">
        <v>45645.863425925927</v>
      </c>
      <c r="N484">
        <v>7</v>
      </c>
      <c r="O484">
        <v>7</v>
      </c>
      <c r="P484" t="s">
        <v>185</v>
      </c>
      <c r="Q484" t="b">
        <v>0</v>
      </c>
      <c r="R484" t="s">
        <v>1632</v>
      </c>
    </row>
    <row r="485" spans="1:18" x14ac:dyDescent="0.25">
      <c r="A485">
        <v>0</v>
      </c>
      <c r="B485">
        <v>494</v>
      </c>
      <c r="D485" t="s">
        <v>147</v>
      </c>
      <c r="E485" t="s">
        <v>182</v>
      </c>
      <c r="I485" t="s">
        <v>1633</v>
      </c>
      <c r="J485" t="s">
        <v>1634</v>
      </c>
      <c r="K485">
        <v>494</v>
      </c>
      <c r="L485">
        <v>45645.863425925927</v>
      </c>
      <c r="M485">
        <v>45645.863425925927</v>
      </c>
      <c r="N485">
        <v>7</v>
      </c>
      <c r="O485">
        <v>7</v>
      </c>
      <c r="P485" t="s">
        <v>185</v>
      </c>
      <c r="Q485" t="b">
        <v>0</v>
      </c>
      <c r="R485" t="s">
        <v>1635</v>
      </c>
    </row>
    <row r="486" spans="1:18" x14ac:dyDescent="0.25">
      <c r="A486">
        <v>0</v>
      </c>
      <c r="B486">
        <v>495</v>
      </c>
      <c r="D486" t="s">
        <v>147</v>
      </c>
      <c r="E486" t="s">
        <v>182</v>
      </c>
      <c r="I486" t="s">
        <v>1636</v>
      </c>
      <c r="J486" t="s">
        <v>1637</v>
      </c>
      <c r="K486">
        <v>495</v>
      </c>
      <c r="L486">
        <v>45645.863425925927</v>
      </c>
      <c r="M486">
        <v>45645.863425925927</v>
      </c>
      <c r="N486">
        <v>7</v>
      </c>
      <c r="O486">
        <v>7</v>
      </c>
      <c r="P486" t="s">
        <v>185</v>
      </c>
      <c r="Q486" t="b">
        <v>0</v>
      </c>
      <c r="R486" t="s">
        <v>1638</v>
      </c>
    </row>
    <row r="487" spans="1:18" x14ac:dyDescent="0.25">
      <c r="A487">
        <v>0</v>
      </c>
      <c r="B487">
        <v>496</v>
      </c>
      <c r="D487" t="s">
        <v>147</v>
      </c>
      <c r="E487" t="s">
        <v>182</v>
      </c>
      <c r="I487" t="s">
        <v>1639</v>
      </c>
      <c r="J487" t="s">
        <v>1640</v>
      </c>
      <c r="K487">
        <v>496</v>
      </c>
      <c r="L487">
        <v>45645.863425925927</v>
      </c>
      <c r="M487">
        <v>45645.863425925927</v>
      </c>
      <c r="N487">
        <v>7</v>
      </c>
      <c r="O487">
        <v>7</v>
      </c>
      <c r="P487" t="s">
        <v>185</v>
      </c>
      <c r="Q487" t="b">
        <v>0</v>
      </c>
      <c r="R487" t="s">
        <v>1641</v>
      </c>
    </row>
    <row r="488" spans="1:18" x14ac:dyDescent="0.25">
      <c r="A488">
        <v>0</v>
      </c>
      <c r="B488">
        <v>497</v>
      </c>
      <c r="D488" t="s">
        <v>147</v>
      </c>
      <c r="E488" t="s">
        <v>182</v>
      </c>
      <c r="I488" t="s">
        <v>1642</v>
      </c>
      <c r="J488" t="s">
        <v>1643</v>
      </c>
      <c r="K488">
        <v>497</v>
      </c>
      <c r="L488">
        <v>45645.863425925927</v>
      </c>
      <c r="M488">
        <v>45645.863425925927</v>
      </c>
      <c r="N488">
        <v>7</v>
      </c>
      <c r="O488">
        <v>7</v>
      </c>
      <c r="P488" t="s">
        <v>185</v>
      </c>
      <c r="Q488" t="b">
        <v>0</v>
      </c>
      <c r="R488" t="s">
        <v>1644</v>
      </c>
    </row>
    <row r="489" spans="1:18" x14ac:dyDescent="0.25">
      <c r="A489">
        <v>0</v>
      </c>
      <c r="B489">
        <v>498</v>
      </c>
      <c r="D489" t="s">
        <v>147</v>
      </c>
      <c r="E489" t="s">
        <v>182</v>
      </c>
      <c r="I489" t="s">
        <v>1645</v>
      </c>
      <c r="J489" t="s">
        <v>1646</v>
      </c>
      <c r="K489">
        <v>498</v>
      </c>
      <c r="L489">
        <v>45645.863425925927</v>
      </c>
      <c r="M489">
        <v>45645.863425925927</v>
      </c>
      <c r="N489">
        <v>7</v>
      </c>
      <c r="O489">
        <v>7</v>
      </c>
      <c r="P489" t="s">
        <v>185</v>
      </c>
      <c r="Q489" t="b">
        <v>0</v>
      </c>
      <c r="R489" t="s">
        <v>1647</v>
      </c>
    </row>
    <row r="490" spans="1:18" x14ac:dyDescent="0.25">
      <c r="A490">
        <v>0</v>
      </c>
      <c r="B490">
        <v>499</v>
      </c>
      <c r="D490" t="s">
        <v>147</v>
      </c>
      <c r="E490" t="s">
        <v>182</v>
      </c>
      <c r="I490" t="s">
        <v>1648</v>
      </c>
      <c r="J490" t="s">
        <v>1649</v>
      </c>
      <c r="K490">
        <v>499</v>
      </c>
      <c r="L490">
        <v>45645.863437499997</v>
      </c>
      <c r="M490">
        <v>45645.863437499997</v>
      </c>
      <c r="N490">
        <v>7</v>
      </c>
      <c r="O490">
        <v>7</v>
      </c>
      <c r="P490" t="s">
        <v>185</v>
      </c>
      <c r="Q490" t="b">
        <v>0</v>
      </c>
      <c r="R490" t="s">
        <v>1650</v>
      </c>
    </row>
    <row r="491" spans="1:18" x14ac:dyDescent="0.25">
      <c r="A491">
        <v>0</v>
      </c>
      <c r="B491">
        <v>500</v>
      </c>
      <c r="D491" t="s">
        <v>147</v>
      </c>
      <c r="E491" t="s">
        <v>182</v>
      </c>
      <c r="I491" t="s">
        <v>1651</v>
      </c>
      <c r="J491" t="s">
        <v>1652</v>
      </c>
      <c r="K491">
        <v>500</v>
      </c>
      <c r="L491">
        <v>45645.863437499997</v>
      </c>
      <c r="M491">
        <v>45645.863437499997</v>
      </c>
      <c r="N491">
        <v>7</v>
      </c>
      <c r="O491">
        <v>7</v>
      </c>
      <c r="P491" t="s">
        <v>185</v>
      </c>
      <c r="Q491" t="b">
        <v>0</v>
      </c>
      <c r="R491" t="s">
        <v>1653</v>
      </c>
    </row>
    <row r="492" spans="1:18" x14ac:dyDescent="0.25">
      <c r="A492">
        <v>0</v>
      </c>
      <c r="B492">
        <v>501</v>
      </c>
      <c r="D492" t="s">
        <v>147</v>
      </c>
      <c r="E492" t="s">
        <v>182</v>
      </c>
      <c r="I492" t="s">
        <v>1654</v>
      </c>
      <c r="J492" t="s">
        <v>1655</v>
      </c>
      <c r="K492">
        <v>501</v>
      </c>
      <c r="L492">
        <v>45645.863425925927</v>
      </c>
      <c r="M492">
        <v>45645.863425925927</v>
      </c>
      <c r="N492">
        <v>7</v>
      </c>
      <c r="O492">
        <v>7</v>
      </c>
      <c r="P492" t="s">
        <v>185</v>
      </c>
      <c r="Q492" t="b">
        <v>0</v>
      </c>
      <c r="R492" t="s">
        <v>1656</v>
      </c>
    </row>
    <row r="493" spans="1:18" x14ac:dyDescent="0.25">
      <c r="A493">
        <v>0</v>
      </c>
      <c r="B493">
        <v>502</v>
      </c>
      <c r="D493" t="s">
        <v>147</v>
      </c>
      <c r="E493" t="s">
        <v>182</v>
      </c>
      <c r="I493" t="s">
        <v>1657</v>
      </c>
      <c r="J493" t="s">
        <v>1658</v>
      </c>
      <c r="K493">
        <v>502</v>
      </c>
      <c r="L493">
        <v>45645.863425925927</v>
      </c>
      <c r="M493">
        <v>45645.863425925927</v>
      </c>
      <c r="N493">
        <v>7</v>
      </c>
      <c r="O493">
        <v>7</v>
      </c>
      <c r="P493" t="s">
        <v>185</v>
      </c>
      <c r="Q493" t="b">
        <v>0</v>
      </c>
      <c r="R493" t="s">
        <v>1659</v>
      </c>
    </row>
    <row r="494" spans="1:18" x14ac:dyDescent="0.25">
      <c r="A494">
        <v>0</v>
      </c>
      <c r="B494">
        <v>503</v>
      </c>
      <c r="D494" t="s">
        <v>147</v>
      </c>
      <c r="E494" t="s">
        <v>182</v>
      </c>
      <c r="I494" t="s">
        <v>1660</v>
      </c>
      <c r="J494" t="s">
        <v>1661</v>
      </c>
      <c r="K494">
        <v>503</v>
      </c>
      <c r="L494">
        <v>45645.863425925927</v>
      </c>
      <c r="M494">
        <v>45645.863425925927</v>
      </c>
      <c r="N494">
        <v>7</v>
      </c>
      <c r="O494">
        <v>7</v>
      </c>
      <c r="P494" t="s">
        <v>185</v>
      </c>
      <c r="Q494" t="b">
        <v>0</v>
      </c>
      <c r="R494" t="s">
        <v>1662</v>
      </c>
    </row>
    <row r="495" spans="1:18" x14ac:dyDescent="0.25">
      <c r="A495">
        <v>0</v>
      </c>
      <c r="B495">
        <v>504</v>
      </c>
      <c r="D495" t="s">
        <v>147</v>
      </c>
      <c r="E495" t="s">
        <v>182</v>
      </c>
      <c r="I495" t="s">
        <v>1663</v>
      </c>
      <c r="J495" t="s">
        <v>1664</v>
      </c>
      <c r="K495">
        <v>504</v>
      </c>
      <c r="L495">
        <v>45645.863425925927</v>
      </c>
      <c r="M495">
        <v>45645.863425925927</v>
      </c>
      <c r="N495">
        <v>7</v>
      </c>
      <c r="O495">
        <v>7</v>
      </c>
      <c r="P495" t="s">
        <v>185</v>
      </c>
      <c r="Q495" t="b">
        <v>0</v>
      </c>
      <c r="R495" t="s">
        <v>1665</v>
      </c>
    </row>
    <row r="496" spans="1:18" x14ac:dyDescent="0.25">
      <c r="A496">
        <v>0</v>
      </c>
      <c r="B496">
        <v>505</v>
      </c>
      <c r="D496" t="s">
        <v>147</v>
      </c>
      <c r="E496" t="s">
        <v>182</v>
      </c>
      <c r="I496" t="s">
        <v>1666</v>
      </c>
      <c r="J496" t="s">
        <v>1667</v>
      </c>
      <c r="K496">
        <v>505</v>
      </c>
      <c r="L496">
        <v>45645.863425925927</v>
      </c>
      <c r="M496">
        <v>45645.863425925927</v>
      </c>
      <c r="N496">
        <v>7</v>
      </c>
      <c r="O496">
        <v>7</v>
      </c>
      <c r="P496" t="s">
        <v>185</v>
      </c>
      <c r="Q496" t="b">
        <v>0</v>
      </c>
      <c r="R496" t="s">
        <v>1668</v>
      </c>
    </row>
    <row r="497" spans="1:18" x14ac:dyDescent="0.25">
      <c r="A497">
        <v>0</v>
      </c>
      <c r="B497">
        <v>506</v>
      </c>
      <c r="D497" t="s">
        <v>147</v>
      </c>
      <c r="E497" t="s">
        <v>182</v>
      </c>
      <c r="I497" t="s">
        <v>1669</v>
      </c>
      <c r="J497" t="s">
        <v>1670</v>
      </c>
      <c r="K497">
        <v>506</v>
      </c>
      <c r="L497">
        <v>45645.863425925927</v>
      </c>
      <c r="M497">
        <v>45645.863425925927</v>
      </c>
      <c r="N497">
        <v>7</v>
      </c>
      <c r="O497">
        <v>7</v>
      </c>
      <c r="P497" t="s">
        <v>185</v>
      </c>
      <c r="Q497" t="b">
        <v>0</v>
      </c>
      <c r="R497" t="s">
        <v>1671</v>
      </c>
    </row>
    <row r="498" spans="1:18" x14ac:dyDescent="0.25">
      <c r="A498">
        <v>0</v>
      </c>
      <c r="B498">
        <v>507</v>
      </c>
      <c r="D498" t="s">
        <v>147</v>
      </c>
      <c r="E498" t="s">
        <v>182</v>
      </c>
      <c r="I498" t="s">
        <v>1672</v>
      </c>
      <c r="J498" t="s">
        <v>1673</v>
      </c>
      <c r="K498">
        <v>507</v>
      </c>
      <c r="L498">
        <v>45645.863425925927</v>
      </c>
      <c r="M498">
        <v>45645.863425925927</v>
      </c>
      <c r="N498">
        <v>7</v>
      </c>
      <c r="O498">
        <v>7</v>
      </c>
      <c r="P498" t="s">
        <v>185</v>
      </c>
      <c r="Q498" t="b">
        <v>0</v>
      </c>
      <c r="R498" t="s">
        <v>1674</v>
      </c>
    </row>
    <row r="499" spans="1:18" x14ac:dyDescent="0.25">
      <c r="A499">
        <v>0</v>
      </c>
      <c r="B499">
        <v>508</v>
      </c>
      <c r="D499" t="s">
        <v>147</v>
      </c>
      <c r="E499" t="s">
        <v>182</v>
      </c>
      <c r="I499" t="s">
        <v>1675</v>
      </c>
      <c r="J499" t="s">
        <v>1676</v>
      </c>
      <c r="K499">
        <v>508</v>
      </c>
      <c r="L499">
        <v>45645.863425925927</v>
      </c>
      <c r="M499">
        <v>45645.863425925927</v>
      </c>
      <c r="N499">
        <v>7</v>
      </c>
      <c r="O499">
        <v>7</v>
      </c>
      <c r="P499" t="s">
        <v>185</v>
      </c>
      <c r="Q499" t="b">
        <v>0</v>
      </c>
      <c r="R499" t="s">
        <v>1677</v>
      </c>
    </row>
    <row r="500" spans="1:18" x14ac:dyDescent="0.25">
      <c r="A500">
        <v>0</v>
      </c>
      <c r="B500">
        <v>509</v>
      </c>
      <c r="D500" t="s">
        <v>147</v>
      </c>
      <c r="E500" t="s">
        <v>182</v>
      </c>
      <c r="I500" t="s">
        <v>1678</v>
      </c>
      <c r="J500" t="s">
        <v>1679</v>
      </c>
      <c r="K500">
        <v>509</v>
      </c>
      <c r="L500">
        <v>45645.863425925927</v>
      </c>
      <c r="M500">
        <v>45645.863425925927</v>
      </c>
      <c r="N500">
        <v>7</v>
      </c>
      <c r="O500">
        <v>7</v>
      </c>
      <c r="P500" t="s">
        <v>185</v>
      </c>
      <c r="Q500" t="b">
        <v>0</v>
      </c>
      <c r="R500" t="s">
        <v>1680</v>
      </c>
    </row>
    <row r="501" spans="1:18" x14ac:dyDescent="0.25">
      <c r="A501">
        <v>0</v>
      </c>
      <c r="B501">
        <v>510</v>
      </c>
      <c r="D501" t="s">
        <v>147</v>
      </c>
      <c r="E501" t="s">
        <v>182</v>
      </c>
      <c r="I501" t="s">
        <v>1681</v>
      </c>
      <c r="J501" t="s">
        <v>1682</v>
      </c>
      <c r="K501">
        <v>510</v>
      </c>
      <c r="L501">
        <v>45645.863425925927</v>
      </c>
      <c r="M501">
        <v>45645.863425925927</v>
      </c>
      <c r="N501">
        <v>7</v>
      </c>
      <c r="O501">
        <v>7</v>
      </c>
      <c r="P501" t="s">
        <v>185</v>
      </c>
      <c r="Q501" t="b">
        <v>0</v>
      </c>
      <c r="R501" t="s">
        <v>1683</v>
      </c>
    </row>
    <row r="502" spans="1:18" x14ac:dyDescent="0.25">
      <c r="A502">
        <v>0</v>
      </c>
      <c r="B502">
        <v>511</v>
      </c>
      <c r="D502" t="s">
        <v>147</v>
      </c>
      <c r="E502" t="s">
        <v>182</v>
      </c>
      <c r="I502" t="s">
        <v>1684</v>
      </c>
      <c r="J502" t="s">
        <v>1685</v>
      </c>
      <c r="K502">
        <v>511</v>
      </c>
      <c r="L502">
        <v>45645.863425925927</v>
      </c>
      <c r="M502">
        <v>45645.863425925927</v>
      </c>
      <c r="N502">
        <v>7</v>
      </c>
      <c r="O502">
        <v>7</v>
      </c>
      <c r="P502" t="s">
        <v>185</v>
      </c>
      <c r="Q502" t="b">
        <v>0</v>
      </c>
      <c r="R502" t="s">
        <v>1686</v>
      </c>
    </row>
    <row r="503" spans="1:18" x14ac:dyDescent="0.25">
      <c r="A503">
        <v>0</v>
      </c>
      <c r="B503">
        <v>512</v>
      </c>
      <c r="D503" t="s">
        <v>147</v>
      </c>
      <c r="E503" t="s">
        <v>182</v>
      </c>
      <c r="I503" t="s">
        <v>1687</v>
      </c>
      <c r="J503" t="s">
        <v>1688</v>
      </c>
      <c r="K503">
        <v>512</v>
      </c>
      <c r="L503">
        <v>45645.863425925927</v>
      </c>
      <c r="M503">
        <v>45645.863425925927</v>
      </c>
      <c r="N503">
        <v>7</v>
      </c>
      <c r="O503">
        <v>7</v>
      </c>
      <c r="P503" t="s">
        <v>185</v>
      </c>
      <c r="Q503" t="b">
        <v>0</v>
      </c>
      <c r="R503" t="s">
        <v>1689</v>
      </c>
    </row>
    <row r="504" spans="1:18" x14ac:dyDescent="0.25">
      <c r="A504">
        <v>0</v>
      </c>
      <c r="B504">
        <v>513</v>
      </c>
      <c r="D504" t="s">
        <v>147</v>
      </c>
      <c r="E504" t="s">
        <v>182</v>
      </c>
      <c r="I504" t="s">
        <v>1690</v>
      </c>
      <c r="J504" t="s">
        <v>1691</v>
      </c>
      <c r="K504">
        <v>513</v>
      </c>
      <c r="L504">
        <v>45645.863425925927</v>
      </c>
      <c r="M504">
        <v>45645.863425925927</v>
      </c>
      <c r="N504">
        <v>7</v>
      </c>
      <c r="O504">
        <v>7</v>
      </c>
      <c r="P504" t="s">
        <v>185</v>
      </c>
      <c r="Q504" t="b">
        <v>0</v>
      </c>
      <c r="R504" t="s">
        <v>1692</v>
      </c>
    </row>
    <row r="505" spans="1:18" x14ac:dyDescent="0.25">
      <c r="A505">
        <v>0</v>
      </c>
      <c r="B505">
        <v>514</v>
      </c>
      <c r="D505" t="s">
        <v>147</v>
      </c>
      <c r="E505" t="s">
        <v>182</v>
      </c>
      <c r="I505" t="s">
        <v>1693</v>
      </c>
      <c r="J505" t="s">
        <v>1694</v>
      </c>
      <c r="K505">
        <v>514</v>
      </c>
      <c r="L505">
        <v>45645.863425925927</v>
      </c>
      <c r="M505">
        <v>45645.863425925927</v>
      </c>
      <c r="N505">
        <v>7</v>
      </c>
      <c r="O505">
        <v>7</v>
      </c>
      <c r="P505" t="s">
        <v>185</v>
      </c>
      <c r="Q505" t="b">
        <v>0</v>
      </c>
      <c r="R505" t="s">
        <v>1695</v>
      </c>
    </row>
    <row r="506" spans="1:18" x14ac:dyDescent="0.25">
      <c r="A506">
        <v>0</v>
      </c>
      <c r="B506">
        <v>515</v>
      </c>
      <c r="D506" t="s">
        <v>147</v>
      </c>
      <c r="E506" t="s">
        <v>182</v>
      </c>
      <c r="I506" t="s">
        <v>1696</v>
      </c>
      <c r="J506" t="s">
        <v>1697</v>
      </c>
      <c r="K506">
        <v>515</v>
      </c>
      <c r="L506">
        <v>45645.863425925927</v>
      </c>
      <c r="M506">
        <v>45645.863425925927</v>
      </c>
      <c r="N506">
        <v>7</v>
      </c>
      <c r="O506">
        <v>7</v>
      </c>
      <c r="P506" t="s">
        <v>185</v>
      </c>
      <c r="Q506" t="b">
        <v>0</v>
      </c>
      <c r="R506" t="s">
        <v>1698</v>
      </c>
    </row>
    <row r="507" spans="1:18" x14ac:dyDescent="0.25">
      <c r="A507">
        <v>0</v>
      </c>
      <c r="B507">
        <v>516</v>
      </c>
      <c r="D507" t="s">
        <v>147</v>
      </c>
      <c r="E507" t="s">
        <v>182</v>
      </c>
      <c r="I507" t="s">
        <v>1699</v>
      </c>
      <c r="J507" t="s">
        <v>1700</v>
      </c>
      <c r="K507">
        <v>516</v>
      </c>
      <c r="L507">
        <v>45645.863425925927</v>
      </c>
      <c r="M507">
        <v>45645.863425925927</v>
      </c>
      <c r="N507">
        <v>7</v>
      </c>
      <c r="O507">
        <v>7</v>
      </c>
      <c r="P507" t="s">
        <v>185</v>
      </c>
      <c r="Q507" t="b">
        <v>0</v>
      </c>
      <c r="R507" t="s">
        <v>1701</v>
      </c>
    </row>
    <row r="508" spans="1:18" x14ac:dyDescent="0.25">
      <c r="A508">
        <v>0</v>
      </c>
      <c r="B508">
        <v>517</v>
      </c>
      <c r="D508" t="s">
        <v>147</v>
      </c>
      <c r="E508" t="s">
        <v>182</v>
      </c>
      <c r="I508" t="s">
        <v>1702</v>
      </c>
      <c r="J508" t="s">
        <v>1703</v>
      </c>
      <c r="K508">
        <v>517</v>
      </c>
      <c r="L508">
        <v>45645.863425925927</v>
      </c>
      <c r="M508">
        <v>45645.863425925927</v>
      </c>
      <c r="N508">
        <v>7</v>
      </c>
      <c r="O508">
        <v>7</v>
      </c>
      <c r="P508" t="s">
        <v>185</v>
      </c>
      <c r="Q508" t="b">
        <v>0</v>
      </c>
      <c r="R508" t="s">
        <v>1704</v>
      </c>
    </row>
    <row r="509" spans="1:18" x14ac:dyDescent="0.25">
      <c r="A509">
        <v>0</v>
      </c>
      <c r="B509">
        <v>518</v>
      </c>
      <c r="D509" t="s">
        <v>147</v>
      </c>
      <c r="E509" t="s">
        <v>182</v>
      </c>
      <c r="I509" t="s">
        <v>1705</v>
      </c>
      <c r="J509" t="s">
        <v>1706</v>
      </c>
      <c r="K509">
        <v>518</v>
      </c>
      <c r="L509">
        <v>45645.863425925927</v>
      </c>
      <c r="M509">
        <v>45645.863425925927</v>
      </c>
      <c r="N509">
        <v>7</v>
      </c>
      <c r="O509">
        <v>7</v>
      </c>
      <c r="P509" t="s">
        <v>185</v>
      </c>
      <c r="Q509" t="b">
        <v>0</v>
      </c>
      <c r="R509" t="s">
        <v>1707</v>
      </c>
    </row>
    <row r="510" spans="1:18" x14ac:dyDescent="0.25">
      <c r="A510">
        <v>0</v>
      </c>
      <c r="B510">
        <v>519</v>
      </c>
      <c r="D510" t="s">
        <v>147</v>
      </c>
      <c r="E510" t="s">
        <v>182</v>
      </c>
      <c r="I510" t="s">
        <v>1708</v>
      </c>
      <c r="J510" t="s">
        <v>1709</v>
      </c>
      <c r="K510">
        <v>519</v>
      </c>
      <c r="L510">
        <v>45645.863425925927</v>
      </c>
      <c r="M510">
        <v>45645.863425925927</v>
      </c>
      <c r="N510">
        <v>7</v>
      </c>
      <c r="O510">
        <v>7</v>
      </c>
      <c r="P510" t="s">
        <v>185</v>
      </c>
      <c r="Q510" t="b">
        <v>0</v>
      </c>
      <c r="R510" t="s">
        <v>1710</v>
      </c>
    </row>
    <row r="511" spans="1:18" x14ac:dyDescent="0.25">
      <c r="A511">
        <v>0</v>
      </c>
      <c r="B511">
        <v>520</v>
      </c>
      <c r="D511" t="s">
        <v>147</v>
      </c>
      <c r="E511" t="s">
        <v>182</v>
      </c>
      <c r="I511" t="s">
        <v>1711</v>
      </c>
      <c r="J511" t="s">
        <v>1712</v>
      </c>
      <c r="K511">
        <v>520</v>
      </c>
      <c r="L511">
        <v>45645.863425925927</v>
      </c>
      <c r="M511">
        <v>45645.863425925927</v>
      </c>
      <c r="N511">
        <v>7</v>
      </c>
      <c r="O511">
        <v>7</v>
      </c>
      <c r="P511" t="s">
        <v>185</v>
      </c>
      <c r="Q511" t="b">
        <v>0</v>
      </c>
      <c r="R511" t="s">
        <v>1713</v>
      </c>
    </row>
    <row r="512" spans="1:18" x14ac:dyDescent="0.25">
      <c r="A512">
        <v>0</v>
      </c>
      <c r="B512">
        <v>521</v>
      </c>
      <c r="D512" t="s">
        <v>147</v>
      </c>
      <c r="E512" t="s">
        <v>182</v>
      </c>
      <c r="I512" t="s">
        <v>1714</v>
      </c>
      <c r="J512" t="s">
        <v>1715</v>
      </c>
      <c r="K512">
        <v>521</v>
      </c>
      <c r="L512">
        <v>45645.863425925927</v>
      </c>
      <c r="M512">
        <v>45645.863425925927</v>
      </c>
      <c r="N512">
        <v>7</v>
      </c>
      <c r="O512">
        <v>7</v>
      </c>
      <c r="P512" t="s">
        <v>185</v>
      </c>
      <c r="Q512" t="b">
        <v>0</v>
      </c>
      <c r="R512" t="s">
        <v>1716</v>
      </c>
    </row>
    <row r="513" spans="1:18" x14ac:dyDescent="0.25">
      <c r="A513">
        <v>0</v>
      </c>
      <c r="B513">
        <v>522</v>
      </c>
      <c r="D513" t="s">
        <v>147</v>
      </c>
      <c r="E513" t="s">
        <v>182</v>
      </c>
      <c r="I513" t="s">
        <v>1717</v>
      </c>
      <c r="J513" t="s">
        <v>1718</v>
      </c>
      <c r="K513">
        <v>522</v>
      </c>
      <c r="L513">
        <v>45645.863437499997</v>
      </c>
      <c r="M513">
        <v>45645.863437499997</v>
      </c>
      <c r="N513">
        <v>7</v>
      </c>
      <c r="O513">
        <v>7</v>
      </c>
      <c r="P513" t="s">
        <v>185</v>
      </c>
      <c r="Q513" t="b">
        <v>0</v>
      </c>
      <c r="R513" t="s">
        <v>1719</v>
      </c>
    </row>
    <row r="514" spans="1:18" x14ac:dyDescent="0.25">
      <c r="A514">
        <v>0</v>
      </c>
      <c r="B514">
        <v>523</v>
      </c>
      <c r="D514" t="s">
        <v>147</v>
      </c>
      <c r="E514" t="s">
        <v>182</v>
      </c>
      <c r="I514" t="s">
        <v>1720</v>
      </c>
      <c r="J514" t="s">
        <v>1721</v>
      </c>
      <c r="K514">
        <v>523</v>
      </c>
      <c r="L514">
        <v>45645.863437499997</v>
      </c>
      <c r="M514">
        <v>45645.863437499997</v>
      </c>
      <c r="N514">
        <v>7</v>
      </c>
      <c r="O514">
        <v>7</v>
      </c>
      <c r="P514" t="s">
        <v>185</v>
      </c>
      <c r="Q514" t="b">
        <v>0</v>
      </c>
      <c r="R514" t="s">
        <v>1722</v>
      </c>
    </row>
    <row r="515" spans="1:18" x14ac:dyDescent="0.25">
      <c r="A515">
        <v>0</v>
      </c>
      <c r="B515">
        <v>524</v>
      </c>
      <c r="D515" t="s">
        <v>147</v>
      </c>
      <c r="E515" t="s">
        <v>182</v>
      </c>
      <c r="I515" t="s">
        <v>1723</v>
      </c>
      <c r="J515" t="s">
        <v>1724</v>
      </c>
      <c r="K515">
        <v>524</v>
      </c>
      <c r="L515">
        <v>45645.863437499997</v>
      </c>
      <c r="M515">
        <v>45645.863437499997</v>
      </c>
      <c r="N515">
        <v>7</v>
      </c>
      <c r="O515">
        <v>7</v>
      </c>
      <c r="P515" t="s">
        <v>185</v>
      </c>
      <c r="Q515" t="b">
        <v>0</v>
      </c>
      <c r="R515" t="s">
        <v>1725</v>
      </c>
    </row>
    <row r="516" spans="1:18" x14ac:dyDescent="0.25">
      <c r="A516">
        <v>0</v>
      </c>
      <c r="B516">
        <v>525</v>
      </c>
      <c r="D516" t="s">
        <v>147</v>
      </c>
      <c r="E516" t="s">
        <v>182</v>
      </c>
      <c r="I516" t="s">
        <v>1726</v>
      </c>
      <c r="J516" t="s">
        <v>1727</v>
      </c>
      <c r="K516">
        <v>525</v>
      </c>
      <c r="L516">
        <v>45645.863437499997</v>
      </c>
      <c r="M516">
        <v>45645.863437499997</v>
      </c>
      <c r="N516">
        <v>7</v>
      </c>
      <c r="O516">
        <v>7</v>
      </c>
      <c r="P516" t="s">
        <v>185</v>
      </c>
      <c r="Q516" t="b">
        <v>0</v>
      </c>
      <c r="R516" t="s">
        <v>1728</v>
      </c>
    </row>
    <row r="517" spans="1:18" x14ac:dyDescent="0.25">
      <c r="A517">
        <v>0</v>
      </c>
      <c r="B517">
        <v>526</v>
      </c>
      <c r="D517" t="s">
        <v>147</v>
      </c>
      <c r="E517" t="s">
        <v>182</v>
      </c>
      <c r="I517" t="s">
        <v>1729</v>
      </c>
      <c r="J517" t="s">
        <v>1730</v>
      </c>
      <c r="K517">
        <v>526</v>
      </c>
      <c r="L517">
        <v>45645.863437499997</v>
      </c>
      <c r="M517">
        <v>45645.863437499997</v>
      </c>
      <c r="N517">
        <v>7</v>
      </c>
      <c r="O517">
        <v>7</v>
      </c>
      <c r="P517" t="s">
        <v>185</v>
      </c>
      <c r="Q517" t="b">
        <v>0</v>
      </c>
      <c r="R517" t="s">
        <v>1731</v>
      </c>
    </row>
    <row r="518" spans="1:18" x14ac:dyDescent="0.25">
      <c r="A518">
        <v>0</v>
      </c>
      <c r="B518">
        <v>527</v>
      </c>
      <c r="D518" t="s">
        <v>147</v>
      </c>
      <c r="E518" t="s">
        <v>182</v>
      </c>
      <c r="I518" t="s">
        <v>1732</v>
      </c>
      <c r="J518" t="s">
        <v>1733</v>
      </c>
      <c r="K518">
        <v>527</v>
      </c>
      <c r="L518">
        <v>45645.863437499997</v>
      </c>
      <c r="M518">
        <v>45645.863437499997</v>
      </c>
      <c r="N518">
        <v>7</v>
      </c>
      <c r="O518">
        <v>7</v>
      </c>
      <c r="P518" t="s">
        <v>185</v>
      </c>
      <c r="Q518" t="b">
        <v>0</v>
      </c>
      <c r="R518" t="s">
        <v>1734</v>
      </c>
    </row>
    <row r="519" spans="1:18" x14ac:dyDescent="0.25">
      <c r="A519">
        <v>0</v>
      </c>
      <c r="B519">
        <v>528</v>
      </c>
      <c r="D519" t="s">
        <v>147</v>
      </c>
      <c r="E519" t="s">
        <v>182</v>
      </c>
      <c r="I519" t="s">
        <v>1735</v>
      </c>
      <c r="J519" t="s">
        <v>1736</v>
      </c>
      <c r="K519">
        <v>528</v>
      </c>
      <c r="L519">
        <v>45645.863437499997</v>
      </c>
      <c r="M519">
        <v>45645.863437499997</v>
      </c>
      <c r="N519">
        <v>7</v>
      </c>
      <c r="O519">
        <v>7</v>
      </c>
      <c r="P519" t="s">
        <v>185</v>
      </c>
      <c r="Q519" t="b">
        <v>0</v>
      </c>
      <c r="R519" t="s">
        <v>1737</v>
      </c>
    </row>
    <row r="520" spans="1:18" x14ac:dyDescent="0.25">
      <c r="A520">
        <v>0</v>
      </c>
      <c r="B520">
        <v>529</v>
      </c>
      <c r="D520" t="s">
        <v>147</v>
      </c>
      <c r="E520" t="s">
        <v>182</v>
      </c>
      <c r="I520" t="s">
        <v>1738</v>
      </c>
      <c r="J520" t="s">
        <v>1739</v>
      </c>
      <c r="K520">
        <v>529</v>
      </c>
      <c r="L520">
        <v>45645.863437499997</v>
      </c>
      <c r="M520">
        <v>45645.863437499997</v>
      </c>
      <c r="N520">
        <v>7</v>
      </c>
      <c r="O520">
        <v>7</v>
      </c>
      <c r="P520" t="s">
        <v>185</v>
      </c>
      <c r="Q520" t="b">
        <v>0</v>
      </c>
      <c r="R520" t="s">
        <v>1740</v>
      </c>
    </row>
    <row r="521" spans="1:18" x14ac:dyDescent="0.25">
      <c r="A521">
        <v>0</v>
      </c>
      <c r="B521">
        <v>530</v>
      </c>
      <c r="D521" t="s">
        <v>147</v>
      </c>
      <c r="E521" t="s">
        <v>182</v>
      </c>
      <c r="I521" t="s">
        <v>1741</v>
      </c>
      <c r="J521" t="s">
        <v>1742</v>
      </c>
      <c r="K521">
        <v>530</v>
      </c>
      <c r="L521">
        <v>45645.863437499997</v>
      </c>
      <c r="M521">
        <v>45645.863437499997</v>
      </c>
      <c r="N521">
        <v>7</v>
      </c>
      <c r="O521">
        <v>7</v>
      </c>
      <c r="P521" t="s">
        <v>185</v>
      </c>
      <c r="Q521" t="b">
        <v>0</v>
      </c>
      <c r="R521" t="s">
        <v>1743</v>
      </c>
    </row>
    <row r="522" spans="1:18" x14ac:dyDescent="0.25">
      <c r="A522">
        <v>0</v>
      </c>
      <c r="B522">
        <v>531</v>
      </c>
      <c r="D522" t="s">
        <v>147</v>
      </c>
      <c r="E522" t="s">
        <v>182</v>
      </c>
      <c r="I522" t="s">
        <v>1744</v>
      </c>
      <c r="J522" t="s">
        <v>1745</v>
      </c>
      <c r="K522">
        <v>531</v>
      </c>
      <c r="L522">
        <v>45645.863437499997</v>
      </c>
      <c r="M522">
        <v>45645.863437499997</v>
      </c>
      <c r="N522">
        <v>7</v>
      </c>
      <c r="O522">
        <v>7</v>
      </c>
      <c r="P522" t="s">
        <v>185</v>
      </c>
      <c r="Q522" t="b">
        <v>0</v>
      </c>
      <c r="R522" t="s">
        <v>1746</v>
      </c>
    </row>
    <row r="523" spans="1:18" x14ac:dyDescent="0.25">
      <c r="A523">
        <v>0</v>
      </c>
      <c r="B523">
        <v>532</v>
      </c>
      <c r="D523" t="s">
        <v>147</v>
      </c>
      <c r="E523" t="s">
        <v>182</v>
      </c>
      <c r="I523" t="s">
        <v>1747</v>
      </c>
      <c r="J523" t="s">
        <v>1748</v>
      </c>
      <c r="K523">
        <v>532</v>
      </c>
      <c r="L523">
        <v>45645.863437499997</v>
      </c>
      <c r="M523">
        <v>45645.863437499997</v>
      </c>
      <c r="N523">
        <v>7</v>
      </c>
      <c r="O523">
        <v>7</v>
      </c>
      <c r="P523" t="s">
        <v>185</v>
      </c>
      <c r="Q523" t="b">
        <v>0</v>
      </c>
      <c r="R523" t="s">
        <v>1749</v>
      </c>
    </row>
    <row r="524" spans="1:18" x14ac:dyDescent="0.25">
      <c r="A524">
        <v>0</v>
      </c>
      <c r="B524">
        <v>533</v>
      </c>
      <c r="D524" t="s">
        <v>147</v>
      </c>
      <c r="E524" t="s">
        <v>182</v>
      </c>
      <c r="I524" t="s">
        <v>1750</v>
      </c>
      <c r="J524" t="s">
        <v>1751</v>
      </c>
      <c r="K524">
        <v>533</v>
      </c>
      <c r="L524">
        <v>45645.863437499997</v>
      </c>
      <c r="M524">
        <v>45645.863437499997</v>
      </c>
      <c r="N524">
        <v>7</v>
      </c>
      <c r="O524">
        <v>7</v>
      </c>
      <c r="P524" t="s">
        <v>185</v>
      </c>
      <c r="Q524" t="b">
        <v>0</v>
      </c>
      <c r="R524" t="s">
        <v>1752</v>
      </c>
    </row>
    <row r="525" spans="1:18" x14ac:dyDescent="0.25">
      <c r="A525">
        <v>0</v>
      </c>
      <c r="B525">
        <v>534</v>
      </c>
      <c r="D525" t="s">
        <v>147</v>
      </c>
      <c r="E525" t="s">
        <v>182</v>
      </c>
      <c r="I525" t="s">
        <v>1753</v>
      </c>
      <c r="J525" t="s">
        <v>1754</v>
      </c>
      <c r="K525">
        <v>534</v>
      </c>
      <c r="L525">
        <v>45645.863437499997</v>
      </c>
      <c r="M525">
        <v>45645.863437499997</v>
      </c>
      <c r="N525">
        <v>7</v>
      </c>
      <c r="O525">
        <v>7</v>
      </c>
      <c r="P525" t="s">
        <v>185</v>
      </c>
      <c r="Q525" t="b">
        <v>0</v>
      </c>
      <c r="R525" t="s">
        <v>1755</v>
      </c>
    </row>
    <row r="526" spans="1:18" x14ac:dyDescent="0.25">
      <c r="A526">
        <v>0</v>
      </c>
      <c r="B526">
        <v>535</v>
      </c>
      <c r="D526" t="s">
        <v>147</v>
      </c>
      <c r="E526" t="s">
        <v>182</v>
      </c>
      <c r="I526" t="s">
        <v>1756</v>
      </c>
      <c r="J526" t="s">
        <v>1757</v>
      </c>
      <c r="K526">
        <v>535</v>
      </c>
      <c r="L526">
        <v>45645.863437499997</v>
      </c>
      <c r="M526">
        <v>45645.863437499997</v>
      </c>
      <c r="N526">
        <v>7</v>
      </c>
      <c r="O526">
        <v>7</v>
      </c>
      <c r="P526" t="s">
        <v>185</v>
      </c>
      <c r="Q526" t="b">
        <v>0</v>
      </c>
      <c r="R526" t="s">
        <v>1758</v>
      </c>
    </row>
    <row r="527" spans="1:18" x14ac:dyDescent="0.25">
      <c r="A527">
        <v>0</v>
      </c>
      <c r="B527">
        <v>536</v>
      </c>
      <c r="D527" t="s">
        <v>147</v>
      </c>
      <c r="E527" t="s">
        <v>182</v>
      </c>
      <c r="I527" t="s">
        <v>1759</v>
      </c>
      <c r="J527" t="s">
        <v>1760</v>
      </c>
      <c r="K527">
        <v>536</v>
      </c>
      <c r="L527">
        <v>45645.863437499997</v>
      </c>
      <c r="M527">
        <v>45645.863437499997</v>
      </c>
      <c r="N527">
        <v>7</v>
      </c>
      <c r="O527">
        <v>7</v>
      </c>
      <c r="P527" t="s">
        <v>185</v>
      </c>
      <c r="Q527" t="b">
        <v>0</v>
      </c>
      <c r="R527" t="s">
        <v>1761</v>
      </c>
    </row>
    <row r="528" spans="1:18" x14ac:dyDescent="0.25">
      <c r="A528">
        <v>0</v>
      </c>
      <c r="B528">
        <v>537</v>
      </c>
      <c r="D528" t="s">
        <v>147</v>
      </c>
      <c r="E528" t="s">
        <v>182</v>
      </c>
      <c r="I528" t="s">
        <v>1762</v>
      </c>
      <c r="J528" t="s">
        <v>1763</v>
      </c>
      <c r="K528">
        <v>537</v>
      </c>
      <c r="L528">
        <v>45645.863437499997</v>
      </c>
      <c r="M528">
        <v>45645.863437499997</v>
      </c>
      <c r="N528">
        <v>7</v>
      </c>
      <c r="O528">
        <v>7</v>
      </c>
      <c r="P528" t="s">
        <v>185</v>
      </c>
      <c r="Q528" t="b">
        <v>0</v>
      </c>
      <c r="R528" t="s">
        <v>1764</v>
      </c>
    </row>
    <row r="529" spans="1:18" x14ac:dyDescent="0.25">
      <c r="A529">
        <v>0</v>
      </c>
      <c r="B529">
        <v>538</v>
      </c>
      <c r="D529" t="s">
        <v>147</v>
      </c>
      <c r="E529" t="s">
        <v>182</v>
      </c>
      <c r="I529" t="s">
        <v>1765</v>
      </c>
      <c r="J529" t="s">
        <v>1766</v>
      </c>
      <c r="K529">
        <v>538</v>
      </c>
      <c r="L529">
        <v>45645.863437499997</v>
      </c>
      <c r="M529">
        <v>45645.863437499997</v>
      </c>
      <c r="N529">
        <v>7</v>
      </c>
      <c r="O529">
        <v>7</v>
      </c>
      <c r="P529" t="s">
        <v>185</v>
      </c>
      <c r="Q529" t="b">
        <v>0</v>
      </c>
      <c r="R529" t="s">
        <v>1767</v>
      </c>
    </row>
    <row r="530" spans="1:18" x14ac:dyDescent="0.25">
      <c r="A530">
        <v>0</v>
      </c>
      <c r="B530">
        <v>539</v>
      </c>
      <c r="D530" t="s">
        <v>147</v>
      </c>
      <c r="E530" t="s">
        <v>182</v>
      </c>
      <c r="I530" t="s">
        <v>1768</v>
      </c>
      <c r="J530" t="s">
        <v>1769</v>
      </c>
      <c r="K530">
        <v>539</v>
      </c>
      <c r="L530">
        <v>45645.863437499997</v>
      </c>
      <c r="M530">
        <v>45645.863437499997</v>
      </c>
      <c r="N530">
        <v>7</v>
      </c>
      <c r="O530">
        <v>7</v>
      </c>
      <c r="P530" t="s">
        <v>185</v>
      </c>
      <c r="Q530" t="b">
        <v>0</v>
      </c>
      <c r="R530" t="s">
        <v>1770</v>
      </c>
    </row>
    <row r="531" spans="1:18" x14ac:dyDescent="0.25">
      <c r="A531">
        <v>0</v>
      </c>
      <c r="B531">
        <v>540</v>
      </c>
      <c r="D531" t="s">
        <v>147</v>
      </c>
      <c r="E531" t="s">
        <v>182</v>
      </c>
      <c r="I531" t="s">
        <v>1771</v>
      </c>
      <c r="J531" t="s">
        <v>1772</v>
      </c>
      <c r="K531">
        <v>540</v>
      </c>
      <c r="L531">
        <v>45645.863437499997</v>
      </c>
      <c r="M531">
        <v>45645.863437499997</v>
      </c>
      <c r="N531">
        <v>7</v>
      </c>
      <c r="O531">
        <v>7</v>
      </c>
      <c r="P531" t="s">
        <v>185</v>
      </c>
      <c r="Q531" t="b">
        <v>0</v>
      </c>
      <c r="R531" t="s">
        <v>1773</v>
      </c>
    </row>
    <row r="532" spans="1:18" x14ac:dyDescent="0.25">
      <c r="A532">
        <v>0</v>
      </c>
      <c r="B532">
        <v>541</v>
      </c>
      <c r="D532" t="s">
        <v>147</v>
      </c>
      <c r="E532" t="s">
        <v>182</v>
      </c>
      <c r="I532" t="s">
        <v>1774</v>
      </c>
      <c r="J532" t="s">
        <v>1775</v>
      </c>
      <c r="K532">
        <v>541</v>
      </c>
      <c r="L532">
        <v>45645.863437499997</v>
      </c>
      <c r="M532">
        <v>45645.863437499997</v>
      </c>
      <c r="N532">
        <v>7</v>
      </c>
      <c r="O532">
        <v>7</v>
      </c>
      <c r="P532" t="s">
        <v>185</v>
      </c>
      <c r="Q532" t="b">
        <v>0</v>
      </c>
      <c r="R532" t="s">
        <v>1776</v>
      </c>
    </row>
    <row r="533" spans="1:18" x14ac:dyDescent="0.25">
      <c r="A533">
        <v>0</v>
      </c>
      <c r="B533">
        <v>542</v>
      </c>
      <c r="D533" t="s">
        <v>147</v>
      </c>
      <c r="E533" t="s">
        <v>182</v>
      </c>
      <c r="I533" t="s">
        <v>1777</v>
      </c>
      <c r="J533" t="s">
        <v>1778</v>
      </c>
      <c r="K533">
        <v>542</v>
      </c>
      <c r="L533">
        <v>45645.863437499997</v>
      </c>
      <c r="M533">
        <v>45645.863437499997</v>
      </c>
      <c r="N533">
        <v>7</v>
      </c>
      <c r="O533">
        <v>7</v>
      </c>
      <c r="P533" t="s">
        <v>185</v>
      </c>
      <c r="Q533" t="b">
        <v>0</v>
      </c>
      <c r="R533" t="s">
        <v>1779</v>
      </c>
    </row>
    <row r="534" spans="1:18" x14ac:dyDescent="0.25">
      <c r="A534">
        <v>0</v>
      </c>
      <c r="B534">
        <v>543</v>
      </c>
      <c r="D534" t="s">
        <v>147</v>
      </c>
      <c r="E534" t="s">
        <v>182</v>
      </c>
      <c r="I534" t="s">
        <v>1780</v>
      </c>
      <c r="J534" t="s">
        <v>1781</v>
      </c>
      <c r="K534">
        <v>543</v>
      </c>
      <c r="L534">
        <v>45645.863437499997</v>
      </c>
      <c r="M534">
        <v>45645.863437499997</v>
      </c>
      <c r="N534">
        <v>7</v>
      </c>
      <c r="O534">
        <v>7</v>
      </c>
      <c r="P534" t="s">
        <v>185</v>
      </c>
      <c r="Q534" t="b">
        <v>0</v>
      </c>
      <c r="R534" t="s">
        <v>1782</v>
      </c>
    </row>
    <row r="535" spans="1:18" x14ac:dyDescent="0.25">
      <c r="A535">
        <v>0</v>
      </c>
      <c r="B535">
        <v>544</v>
      </c>
      <c r="D535" t="s">
        <v>147</v>
      </c>
      <c r="E535" t="s">
        <v>182</v>
      </c>
      <c r="I535" t="s">
        <v>1783</v>
      </c>
      <c r="J535" t="s">
        <v>1784</v>
      </c>
      <c r="K535">
        <v>544</v>
      </c>
      <c r="L535">
        <v>45645.863437499997</v>
      </c>
      <c r="M535">
        <v>45645.863437499997</v>
      </c>
      <c r="N535">
        <v>7</v>
      </c>
      <c r="O535">
        <v>7</v>
      </c>
      <c r="P535" t="s">
        <v>185</v>
      </c>
      <c r="Q535" t="b">
        <v>0</v>
      </c>
      <c r="R535" t="s">
        <v>1785</v>
      </c>
    </row>
    <row r="536" spans="1:18" x14ac:dyDescent="0.25">
      <c r="A536">
        <v>0</v>
      </c>
      <c r="B536">
        <v>545</v>
      </c>
      <c r="D536" t="s">
        <v>147</v>
      </c>
      <c r="E536" t="s">
        <v>182</v>
      </c>
      <c r="I536" t="s">
        <v>1786</v>
      </c>
      <c r="J536" t="s">
        <v>1787</v>
      </c>
      <c r="K536">
        <v>545</v>
      </c>
      <c r="L536">
        <v>45645.863437499997</v>
      </c>
      <c r="M536">
        <v>45645.863437499997</v>
      </c>
      <c r="N536">
        <v>7</v>
      </c>
      <c r="O536">
        <v>7</v>
      </c>
      <c r="P536" t="s">
        <v>185</v>
      </c>
      <c r="Q536" t="b">
        <v>0</v>
      </c>
      <c r="R536" t="s">
        <v>1788</v>
      </c>
    </row>
    <row r="537" spans="1:18" x14ac:dyDescent="0.25">
      <c r="A537">
        <v>0</v>
      </c>
      <c r="B537">
        <v>546</v>
      </c>
      <c r="D537" t="s">
        <v>147</v>
      </c>
      <c r="E537" t="s">
        <v>182</v>
      </c>
      <c r="I537" t="s">
        <v>1789</v>
      </c>
      <c r="J537" t="s">
        <v>1790</v>
      </c>
      <c r="K537">
        <v>546</v>
      </c>
      <c r="L537">
        <v>45645.863437499997</v>
      </c>
      <c r="M537">
        <v>45645.863437499997</v>
      </c>
      <c r="N537">
        <v>7</v>
      </c>
      <c r="O537">
        <v>7</v>
      </c>
      <c r="P537" t="s">
        <v>185</v>
      </c>
      <c r="Q537" t="b">
        <v>0</v>
      </c>
      <c r="R537" t="s">
        <v>1791</v>
      </c>
    </row>
    <row r="538" spans="1:18" x14ac:dyDescent="0.25">
      <c r="A538">
        <v>0</v>
      </c>
      <c r="B538">
        <v>547</v>
      </c>
      <c r="D538" t="s">
        <v>147</v>
      </c>
      <c r="E538" t="s">
        <v>182</v>
      </c>
      <c r="I538" t="s">
        <v>1792</v>
      </c>
      <c r="J538" t="s">
        <v>1793</v>
      </c>
      <c r="K538">
        <v>547</v>
      </c>
      <c r="L538">
        <v>45645.863437499997</v>
      </c>
      <c r="M538">
        <v>45645.863437499997</v>
      </c>
      <c r="N538">
        <v>7</v>
      </c>
      <c r="O538">
        <v>7</v>
      </c>
      <c r="P538" t="s">
        <v>185</v>
      </c>
      <c r="Q538" t="b">
        <v>0</v>
      </c>
      <c r="R538" t="s">
        <v>1794</v>
      </c>
    </row>
    <row r="539" spans="1:18" x14ac:dyDescent="0.25">
      <c r="A539">
        <v>0</v>
      </c>
      <c r="B539">
        <v>548</v>
      </c>
      <c r="D539" t="s">
        <v>147</v>
      </c>
      <c r="E539" t="s">
        <v>182</v>
      </c>
      <c r="I539" t="s">
        <v>1795</v>
      </c>
      <c r="J539" t="s">
        <v>1796</v>
      </c>
      <c r="K539">
        <v>548</v>
      </c>
      <c r="L539">
        <v>45645.863437499997</v>
      </c>
      <c r="M539">
        <v>45645.863437499997</v>
      </c>
      <c r="N539">
        <v>7</v>
      </c>
      <c r="O539">
        <v>7</v>
      </c>
      <c r="P539" t="s">
        <v>185</v>
      </c>
      <c r="Q539" t="b">
        <v>0</v>
      </c>
      <c r="R539" t="s">
        <v>1797</v>
      </c>
    </row>
    <row r="540" spans="1:18" x14ac:dyDescent="0.25">
      <c r="A540">
        <v>0</v>
      </c>
      <c r="B540">
        <v>549</v>
      </c>
      <c r="D540" t="s">
        <v>147</v>
      </c>
      <c r="E540" t="s">
        <v>182</v>
      </c>
      <c r="I540" t="s">
        <v>1798</v>
      </c>
      <c r="J540" t="s">
        <v>1799</v>
      </c>
      <c r="K540">
        <v>549</v>
      </c>
      <c r="L540">
        <v>45645.863437499997</v>
      </c>
      <c r="M540">
        <v>45645.863437499997</v>
      </c>
      <c r="N540">
        <v>7</v>
      </c>
      <c r="O540">
        <v>7</v>
      </c>
      <c r="P540" t="s">
        <v>185</v>
      </c>
      <c r="Q540" t="b">
        <v>0</v>
      </c>
      <c r="R540" t="s">
        <v>1800</v>
      </c>
    </row>
    <row r="541" spans="1:18" x14ac:dyDescent="0.25">
      <c r="A541">
        <v>0</v>
      </c>
      <c r="B541">
        <v>550</v>
      </c>
      <c r="D541" t="s">
        <v>147</v>
      </c>
      <c r="E541" t="s">
        <v>182</v>
      </c>
      <c r="I541" t="s">
        <v>1801</v>
      </c>
      <c r="J541" t="s">
        <v>1802</v>
      </c>
      <c r="K541">
        <v>550</v>
      </c>
      <c r="L541">
        <v>45645.863437499997</v>
      </c>
      <c r="M541">
        <v>45645.863437499997</v>
      </c>
      <c r="N541">
        <v>7</v>
      </c>
      <c r="O541">
        <v>7</v>
      </c>
      <c r="P541" t="s">
        <v>185</v>
      </c>
      <c r="Q541" t="b">
        <v>0</v>
      </c>
      <c r="R541" t="s">
        <v>1803</v>
      </c>
    </row>
    <row r="542" spans="1:18" x14ac:dyDescent="0.25">
      <c r="A542">
        <v>0</v>
      </c>
      <c r="B542">
        <v>551</v>
      </c>
      <c r="D542" t="s">
        <v>147</v>
      </c>
      <c r="E542" t="s">
        <v>182</v>
      </c>
      <c r="I542" t="s">
        <v>1804</v>
      </c>
      <c r="J542" t="s">
        <v>1805</v>
      </c>
      <c r="K542">
        <v>551</v>
      </c>
      <c r="L542">
        <v>45645.863437499997</v>
      </c>
      <c r="M542">
        <v>45645.863437499997</v>
      </c>
      <c r="N542">
        <v>7</v>
      </c>
      <c r="O542">
        <v>7</v>
      </c>
      <c r="P542" t="s">
        <v>185</v>
      </c>
      <c r="Q542" t="b">
        <v>0</v>
      </c>
      <c r="R542" t="s">
        <v>1806</v>
      </c>
    </row>
    <row r="543" spans="1:18" x14ac:dyDescent="0.25">
      <c r="A543">
        <v>0</v>
      </c>
      <c r="B543">
        <v>552</v>
      </c>
      <c r="D543" t="s">
        <v>147</v>
      </c>
      <c r="E543" t="s">
        <v>182</v>
      </c>
      <c r="I543" t="s">
        <v>1807</v>
      </c>
      <c r="J543" t="s">
        <v>1808</v>
      </c>
      <c r="K543">
        <v>552</v>
      </c>
      <c r="L543">
        <v>45645.863437499997</v>
      </c>
      <c r="M543">
        <v>45645.863437499997</v>
      </c>
      <c r="N543">
        <v>7</v>
      </c>
      <c r="O543">
        <v>7</v>
      </c>
      <c r="P543" t="s">
        <v>185</v>
      </c>
      <c r="Q543" t="b">
        <v>0</v>
      </c>
      <c r="R543" t="s">
        <v>1809</v>
      </c>
    </row>
    <row r="544" spans="1:18" x14ac:dyDescent="0.25">
      <c r="A544">
        <v>0</v>
      </c>
      <c r="B544">
        <v>553</v>
      </c>
      <c r="D544" t="s">
        <v>147</v>
      </c>
      <c r="E544" t="s">
        <v>182</v>
      </c>
      <c r="I544" t="s">
        <v>1810</v>
      </c>
      <c r="J544" t="s">
        <v>1811</v>
      </c>
      <c r="K544">
        <v>553</v>
      </c>
      <c r="L544">
        <v>45645.863437499997</v>
      </c>
      <c r="M544">
        <v>45645.863437499997</v>
      </c>
      <c r="N544">
        <v>7</v>
      </c>
      <c r="O544">
        <v>7</v>
      </c>
      <c r="P544" t="s">
        <v>185</v>
      </c>
      <c r="Q544" t="b">
        <v>0</v>
      </c>
      <c r="R544" t="s">
        <v>1812</v>
      </c>
    </row>
    <row r="545" spans="1:18" x14ac:dyDescent="0.25">
      <c r="A545">
        <v>0</v>
      </c>
      <c r="B545">
        <v>554</v>
      </c>
      <c r="D545" t="s">
        <v>147</v>
      </c>
      <c r="E545" t="s">
        <v>182</v>
      </c>
      <c r="I545" t="s">
        <v>1813</v>
      </c>
      <c r="J545" t="s">
        <v>1814</v>
      </c>
      <c r="K545">
        <v>554</v>
      </c>
      <c r="L545">
        <v>45645.863449074073</v>
      </c>
      <c r="M545">
        <v>45645.863449074073</v>
      </c>
      <c r="N545">
        <v>7</v>
      </c>
      <c r="O545">
        <v>7</v>
      </c>
      <c r="P545" t="s">
        <v>185</v>
      </c>
      <c r="Q545" t="b">
        <v>0</v>
      </c>
      <c r="R545" t="s">
        <v>1815</v>
      </c>
    </row>
    <row r="546" spans="1:18" x14ac:dyDescent="0.25">
      <c r="A546">
        <v>0</v>
      </c>
      <c r="B546">
        <v>555</v>
      </c>
      <c r="D546" t="s">
        <v>147</v>
      </c>
      <c r="E546" t="s">
        <v>182</v>
      </c>
      <c r="I546" t="s">
        <v>1816</v>
      </c>
      <c r="J546" t="s">
        <v>1817</v>
      </c>
      <c r="K546">
        <v>555</v>
      </c>
      <c r="L546">
        <v>45645.863449074073</v>
      </c>
      <c r="M546">
        <v>45645.863449074073</v>
      </c>
      <c r="N546">
        <v>7</v>
      </c>
      <c r="O546">
        <v>7</v>
      </c>
      <c r="P546" t="s">
        <v>185</v>
      </c>
      <c r="Q546" t="b">
        <v>0</v>
      </c>
      <c r="R546" t="s">
        <v>1818</v>
      </c>
    </row>
    <row r="547" spans="1:18" x14ac:dyDescent="0.25">
      <c r="A547">
        <v>0</v>
      </c>
      <c r="B547">
        <v>556</v>
      </c>
      <c r="D547" t="s">
        <v>147</v>
      </c>
      <c r="E547" t="s">
        <v>182</v>
      </c>
      <c r="I547" t="s">
        <v>1819</v>
      </c>
      <c r="J547" t="s">
        <v>1820</v>
      </c>
      <c r="K547">
        <v>556</v>
      </c>
      <c r="L547">
        <v>45645.863449074073</v>
      </c>
      <c r="M547">
        <v>45645.863449074073</v>
      </c>
      <c r="N547">
        <v>7</v>
      </c>
      <c r="O547">
        <v>7</v>
      </c>
      <c r="P547" t="s">
        <v>185</v>
      </c>
      <c r="Q547" t="b">
        <v>0</v>
      </c>
      <c r="R547" t="s">
        <v>1821</v>
      </c>
    </row>
    <row r="548" spans="1:18" x14ac:dyDescent="0.25">
      <c r="A548">
        <v>0</v>
      </c>
      <c r="B548">
        <v>557</v>
      </c>
      <c r="D548" t="s">
        <v>147</v>
      </c>
      <c r="E548" t="s">
        <v>182</v>
      </c>
      <c r="I548" t="s">
        <v>1822</v>
      </c>
      <c r="J548" t="s">
        <v>1823</v>
      </c>
      <c r="K548">
        <v>557</v>
      </c>
      <c r="L548">
        <v>45645.863449074073</v>
      </c>
      <c r="M548">
        <v>45645.863449074073</v>
      </c>
      <c r="N548">
        <v>7</v>
      </c>
      <c r="O548">
        <v>7</v>
      </c>
      <c r="P548" t="s">
        <v>185</v>
      </c>
      <c r="Q548" t="b">
        <v>0</v>
      </c>
      <c r="R548" t="s">
        <v>1824</v>
      </c>
    </row>
    <row r="549" spans="1:18" x14ac:dyDescent="0.25">
      <c r="A549">
        <v>0</v>
      </c>
      <c r="B549">
        <v>558</v>
      </c>
      <c r="D549" t="s">
        <v>147</v>
      </c>
      <c r="E549" t="s">
        <v>182</v>
      </c>
      <c r="I549" t="s">
        <v>1825</v>
      </c>
      <c r="J549" t="s">
        <v>1826</v>
      </c>
      <c r="K549">
        <v>558</v>
      </c>
      <c r="L549">
        <v>45645.863449074073</v>
      </c>
      <c r="M549">
        <v>45645.863449074073</v>
      </c>
      <c r="N549">
        <v>7</v>
      </c>
      <c r="O549">
        <v>7</v>
      </c>
      <c r="P549" t="s">
        <v>185</v>
      </c>
      <c r="Q549" t="b">
        <v>0</v>
      </c>
      <c r="R549" t="s">
        <v>1827</v>
      </c>
    </row>
    <row r="550" spans="1:18" x14ac:dyDescent="0.25">
      <c r="A550">
        <v>0</v>
      </c>
      <c r="B550">
        <v>559</v>
      </c>
      <c r="D550" t="s">
        <v>147</v>
      </c>
      <c r="E550" t="s">
        <v>182</v>
      </c>
      <c r="I550" t="s">
        <v>1828</v>
      </c>
      <c r="J550" t="s">
        <v>1829</v>
      </c>
      <c r="K550">
        <v>559</v>
      </c>
      <c r="L550">
        <v>45645.863449074073</v>
      </c>
      <c r="M550">
        <v>45645.863449074073</v>
      </c>
      <c r="N550">
        <v>7</v>
      </c>
      <c r="O550">
        <v>7</v>
      </c>
      <c r="P550" t="s">
        <v>185</v>
      </c>
      <c r="Q550" t="b">
        <v>0</v>
      </c>
      <c r="R550" t="s">
        <v>1830</v>
      </c>
    </row>
    <row r="551" spans="1:18" x14ac:dyDescent="0.25">
      <c r="A551">
        <v>0</v>
      </c>
      <c r="B551">
        <v>560</v>
      </c>
      <c r="D551" t="s">
        <v>147</v>
      </c>
      <c r="E551" t="s">
        <v>182</v>
      </c>
      <c r="I551" t="s">
        <v>1831</v>
      </c>
      <c r="J551" t="s">
        <v>1832</v>
      </c>
      <c r="K551">
        <v>560</v>
      </c>
      <c r="L551">
        <v>45645.863449074073</v>
      </c>
      <c r="M551">
        <v>45645.863449074073</v>
      </c>
      <c r="N551">
        <v>7</v>
      </c>
      <c r="O551">
        <v>7</v>
      </c>
      <c r="P551" t="s">
        <v>185</v>
      </c>
      <c r="Q551" t="b">
        <v>0</v>
      </c>
      <c r="R551" t="s">
        <v>1833</v>
      </c>
    </row>
    <row r="552" spans="1:18" x14ac:dyDescent="0.25">
      <c r="A552">
        <v>0</v>
      </c>
      <c r="B552">
        <v>561</v>
      </c>
      <c r="D552" t="s">
        <v>147</v>
      </c>
      <c r="E552" t="s">
        <v>182</v>
      </c>
      <c r="I552" t="s">
        <v>1834</v>
      </c>
      <c r="J552" t="s">
        <v>1835</v>
      </c>
      <c r="K552">
        <v>561</v>
      </c>
      <c r="L552">
        <v>45645.863449074073</v>
      </c>
      <c r="M552">
        <v>45645.863449074073</v>
      </c>
      <c r="N552">
        <v>7</v>
      </c>
      <c r="O552">
        <v>7</v>
      </c>
      <c r="P552" t="s">
        <v>185</v>
      </c>
      <c r="Q552" t="b">
        <v>0</v>
      </c>
      <c r="R552" t="s">
        <v>1836</v>
      </c>
    </row>
    <row r="553" spans="1:18" x14ac:dyDescent="0.25">
      <c r="A553">
        <v>0</v>
      </c>
      <c r="B553">
        <v>562</v>
      </c>
      <c r="D553" t="s">
        <v>147</v>
      </c>
      <c r="E553" t="s">
        <v>182</v>
      </c>
      <c r="I553" t="s">
        <v>1837</v>
      </c>
      <c r="J553" t="s">
        <v>1838</v>
      </c>
      <c r="K553">
        <v>562</v>
      </c>
      <c r="L553">
        <v>45645.863449074073</v>
      </c>
      <c r="M553">
        <v>45645.863449074073</v>
      </c>
      <c r="N553">
        <v>7</v>
      </c>
      <c r="O553">
        <v>7</v>
      </c>
      <c r="P553" t="s">
        <v>185</v>
      </c>
      <c r="Q553" t="b">
        <v>0</v>
      </c>
      <c r="R553" t="s">
        <v>1839</v>
      </c>
    </row>
    <row r="554" spans="1:18" x14ac:dyDescent="0.25">
      <c r="A554">
        <v>0</v>
      </c>
      <c r="B554">
        <v>563</v>
      </c>
      <c r="D554" t="s">
        <v>147</v>
      </c>
      <c r="E554" t="s">
        <v>182</v>
      </c>
      <c r="I554" t="s">
        <v>1840</v>
      </c>
      <c r="J554" t="s">
        <v>1841</v>
      </c>
      <c r="K554">
        <v>563</v>
      </c>
      <c r="L554">
        <v>45645.863449074073</v>
      </c>
      <c r="M554">
        <v>45645.863449074073</v>
      </c>
      <c r="N554">
        <v>7</v>
      </c>
      <c r="O554">
        <v>7</v>
      </c>
      <c r="P554" t="s">
        <v>185</v>
      </c>
      <c r="Q554" t="b">
        <v>0</v>
      </c>
      <c r="R554" t="s">
        <v>1842</v>
      </c>
    </row>
    <row r="555" spans="1:18" x14ac:dyDescent="0.25">
      <c r="A555">
        <v>0</v>
      </c>
      <c r="B555">
        <v>564</v>
      </c>
      <c r="D555" t="s">
        <v>147</v>
      </c>
      <c r="E555" t="s">
        <v>182</v>
      </c>
      <c r="I555" t="s">
        <v>1843</v>
      </c>
      <c r="J555" t="s">
        <v>1844</v>
      </c>
      <c r="K555">
        <v>564</v>
      </c>
      <c r="L555">
        <v>45645.863449074073</v>
      </c>
      <c r="M555">
        <v>45645.863449074073</v>
      </c>
      <c r="N555">
        <v>7</v>
      </c>
      <c r="O555">
        <v>7</v>
      </c>
      <c r="P555" t="s">
        <v>185</v>
      </c>
      <c r="Q555" t="b">
        <v>0</v>
      </c>
      <c r="R555" t="s">
        <v>1845</v>
      </c>
    </row>
    <row r="556" spans="1:18" x14ac:dyDescent="0.25">
      <c r="A556">
        <v>0</v>
      </c>
      <c r="B556">
        <v>565</v>
      </c>
      <c r="D556" t="s">
        <v>147</v>
      </c>
      <c r="E556" t="s">
        <v>182</v>
      </c>
      <c r="I556" t="s">
        <v>1846</v>
      </c>
      <c r="J556" t="s">
        <v>1847</v>
      </c>
      <c r="K556">
        <v>565</v>
      </c>
      <c r="L556">
        <v>45645.863449074073</v>
      </c>
      <c r="M556">
        <v>45645.863449074073</v>
      </c>
      <c r="N556">
        <v>7</v>
      </c>
      <c r="O556">
        <v>7</v>
      </c>
      <c r="P556" t="s">
        <v>185</v>
      </c>
      <c r="Q556" t="b">
        <v>0</v>
      </c>
      <c r="R556" t="s">
        <v>1848</v>
      </c>
    </row>
    <row r="557" spans="1:18" x14ac:dyDescent="0.25">
      <c r="A557">
        <v>0</v>
      </c>
      <c r="B557">
        <v>566</v>
      </c>
      <c r="D557" t="s">
        <v>147</v>
      </c>
      <c r="E557" t="s">
        <v>182</v>
      </c>
      <c r="I557" t="s">
        <v>1849</v>
      </c>
      <c r="J557" t="s">
        <v>1850</v>
      </c>
      <c r="K557">
        <v>566</v>
      </c>
      <c r="L557">
        <v>45645.863449074073</v>
      </c>
      <c r="M557">
        <v>45645.863449074073</v>
      </c>
      <c r="N557">
        <v>7</v>
      </c>
      <c r="O557">
        <v>7</v>
      </c>
      <c r="P557" t="s">
        <v>185</v>
      </c>
      <c r="Q557" t="b">
        <v>0</v>
      </c>
      <c r="R557" t="s">
        <v>1851</v>
      </c>
    </row>
    <row r="558" spans="1:18" x14ac:dyDescent="0.25">
      <c r="A558">
        <v>0</v>
      </c>
      <c r="B558">
        <v>567</v>
      </c>
      <c r="D558" t="s">
        <v>147</v>
      </c>
      <c r="E558" t="s">
        <v>182</v>
      </c>
      <c r="I558" t="s">
        <v>1852</v>
      </c>
      <c r="J558" t="s">
        <v>1853</v>
      </c>
      <c r="K558">
        <v>567</v>
      </c>
      <c r="L558">
        <v>45645.863449074073</v>
      </c>
      <c r="M558">
        <v>45645.863449074073</v>
      </c>
      <c r="N558">
        <v>7</v>
      </c>
      <c r="O558">
        <v>7</v>
      </c>
      <c r="P558" t="s">
        <v>185</v>
      </c>
      <c r="Q558" t="b">
        <v>0</v>
      </c>
      <c r="R558" t="s">
        <v>1854</v>
      </c>
    </row>
    <row r="559" spans="1:18" x14ac:dyDescent="0.25">
      <c r="A559">
        <v>0</v>
      </c>
      <c r="B559">
        <v>568</v>
      </c>
      <c r="D559" t="s">
        <v>147</v>
      </c>
      <c r="E559" t="s">
        <v>182</v>
      </c>
      <c r="I559" t="s">
        <v>1855</v>
      </c>
      <c r="J559" t="s">
        <v>1856</v>
      </c>
      <c r="K559">
        <v>568</v>
      </c>
      <c r="L559">
        <v>45645.863449074073</v>
      </c>
      <c r="M559">
        <v>45645.863449074073</v>
      </c>
      <c r="N559">
        <v>7</v>
      </c>
      <c r="O559">
        <v>7</v>
      </c>
      <c r="P559" t="s">
        <v>185</v>
      </c>
      <c r="Q559" t="b">
        <v>0</v>
      </c>
      <c r="R559" t="s">
        <v>1857</v>
      </c>
    </row>
    <row r="560" spans="1:18" x14ac:dyDescent="0.25">
      <c r="A560">
        <v>0</v>
      </c>
      <c r="B560">
        <v>569</v>
      </c>
      <c r="D560" t="s">
        <v>147</v>
      </c>
      <c r="E560" t="s">
        <v>182</v>
      </c>
      <c r="I560" t="s">
        <v>1858</v>
      </c>
      <c r="J560" t="s">
        <v>1859</v>
      </c>
      <c r="K560">
        <v>569</v>
      </c>
      <c r="L560">
        <v>45645.863449074073</v>
      </c>
      <c r="M560">
        <v>45645.863449074073</v>
      </c>
      <c r="N560">
        <v>7</v>
      </c>
      <c r="O560">
        <v>7</v>
      </c>
      <c r="P560" t="s">
        <v>185</v>
      </c>
      <c r="Q560" t="b">
        <v>0</v>
      </c>
      <c r="R560" t="s">
        <v>1860</v>
      </c>
    </row>
    <row r="561" spans="1:18" x14ac:dyDescent="0.25">
      <c r="A561">
        <v>0</v>
      </c>
      <c r="B561">
        <v>570</v>
      </c>
      <c r="D561" t="s">
        <v>147</v>
      </c>
      <c r="E561" t="s">
        <v>182</v>
      </c>
      <c r="I561" t="s">
        <v>1861</v>
      </c>
      <c r="J561" t="s">
        <v>1862</v>
      </c>
      <c r="K561">
        <v>570</v>
      </c>
      <c r="L561">
        <v>45645.863449074073</v>
      </c>
      <c r="M561">
        <v>45645.863449074073</v>
      </c>
      <c r="N561">
        <v>7</v>
      </c>
      <c r="O561">
        <v>7</v>
      </c>
      <c r="P561" t="s">
        <v>185</v>
      </c>
      <c r="Q561" t="b">
        <v>0</v>
      </c>
      <c r="R561" t="s">
        <v>1863</v>
      </c>
    </row>
    <row r="562" spans="1:18" x14ac:dyDescent="0.25">
      <c r="A562">
        <v>0</v>
      </c>
      <c r="B562">
        <v>571</v>
      </c>
      <c r="D562" t="s">
        <v>147</v>
      </c>
      <c r="E562" t="s">
        <v>182</v>
      </c>
      <c r="I562" t="s">
        <v>1864</v>
      </c>
      <c r="J562" t="s">
        <v>1865</v>
      </c>
      <c r="K562">
        <v>571</v>
      </c>
      <c r="L562">
        <v>45645.863449074073</v>
      </c>
      <c r="M562">
        <v>45645.863449074073</v>
      </c>
      <c r="N562">
        <v>7</v>
      </c>
      <c r="O562">
        <v>7</v>
      </c>
      <c r="P562" t="s">
        <v>185</v>
      </c>
      <c r="Q562" t="b">
        <v>0</v>
      </c>
      <c r="R562" t="s">
        <v>1866</v>
      </c>
    </row>
    <row r="563" spans="1:18" x14ac:dyDescent="0.25">
      <c r="A563">
        <v>0</v>
      </c>
      <c r="B563">
        <v>572</v>
      </c>
      <c r="D563" t="s">
        <v>147</v>
      </c>
      <c r="E563" t="s">
        <v>182</v>
      </c>
      <c r="I563" t="s">
        <v>1867</v>
      </c>
      <c r="J563" t="s">
        <v>1868</v>
      </c>
      <c r="K563">
        <v>572</v>
      </c>
      <c r="L563">
        <v>45645.863449074073</v>
      </c>
      <c r="M563">
        <v>45645.863449074073</v>
      </c>
      <c r="N563">
        <v>7</v>
      </c>
      <c r="O563">
        <v>7</v>
      </c>
      <c r="P563" t="s">
        <v>185</v>
      </c>
      <c r="Q563" t="b">
        <v>0</v>
      </c>
      <c r="R563" t="s">
        <v>1869</v>
      </c>
    </row>
    <row r="564" spans="1:18" x14ac:dyDescent="0.25">
      <c r="A564">
        <v>0</v>
      </c>
      <c r="B564">
        <v>573</v>
      </c>
      <c r="D564" t="s">
        <v>147</v>
      </c>
      <c r="E564" t="s">
        <v>182</v>
      </c>
      <c r="I564" t="s">
        <v>1870</v>
      </c>
      <c r="J564" t="s">
        <v>1871</v>
      </c>
      <c r="K564">
        <v>573</v>
      </c>
      <c r="L564">
        <v>45645.863449074073</v>
      </c>
      <c r="M564">
        <v>45645.863449074073</v>
      </c>
      <c r="N564">
        <v>7</v>
      </c>
      <c r="O564">
        <v>7</v>
      </c>
      <c r="P564" t="s">
        <v>185</v>
      </c>
      <c r="Q564" t="b">
        <v>0</v>
      </c>
      <c r="R564" t="s">
        <v>1872</v>
      </c>
    </row>
    <row r="565" spans="1:18" x14ac:dyDescent="0.25">
      <c r="A565">
        <v>0</v>
      </c>
      <c r="B565">
        <v>574</v>
      </c>
      <c r="D565" t="s">
        <v>147</v>
      </c>
      <c r="E565" t="s">
        <v>182</v>
      </c>
      <c r="I565" t="s">
        <v>1873</v>
      </c>
      <c r="J565" t="s">
        <v>1874</v>
      </c>
      <c r="K565">
        <v>574</v>
      </c>
      <c r="L565">
        <v>45645.863449074073</v>
      </c>
      <c r="M565">
        <v>45645.863449074073</v>
      </c>
      <c r="N565">
        <v>7</v>
      </c>
      <c r="O565">
        <v>7</v>
      </c>
      <c r="P565" t="s">
        <v>185</v>
      </c>
      <c r="Q565" t="b">
        <v>0</v>
      </c>
      <c r="R565" t="s">
        <v>1875</v>
      </c>
    </row>
    <row r="566" spans="1:18" x14ac:dyDescent="0.25">
      <c r="A566">
        <v>0</v>
      </c>
      <c r="B566">
        <v>575</v>
      </c>
      <c r="D566" t="s">
        <v>147</v>
      </c>
      <c r="E566" t="s">
        <v>182</v>
      </c>
      <c r="I566" t="s">
        <v>1876</v>
      </c>
      <c r="J566" t="s">
        <v>1877</v>
      </c>
      <c r="K566">
        <v>575</v>
      </c>
      <c r="L566">
        <v>45645.863449074073</v>
      </c>
      <c r="M566">
        <v>45645.863449074073</v>
      </c>
      <c r="N566">
        <v>7</v>
      </c>
      <c r="O566">
        <v>7</v>
      </c>
      <c r="P566" t="s">
        <v>185</v>
      </c>
      <c r="Q566" t="b">
        <v>0</v>
      </c>
      <c r="R566" t="s">
        <v>1878</v>
      </c>
    </row>
    <row r="567" spans="1:18" x14ac:dyDescent="0.25">
      <c r="A567">
        <v>0</v>
      </c>
      <c r="B567">
        <v>576</v>
      </c>
      <c r="D567" t="s">
        <v>147</v>
      </c>
      <c r="E567" t="s">
        <v>182</v>
      </c>
      <c r="I567" t="s">
        <v>1879</v>
      </c>
      <c r="J567" t="s">
        <v>1880</v>
      </c>
      <c r="K567">
        <v>576</v>
      </c>
      <c r="L567">
        <v>45645.863449074073</v>
      </c>
      <c r="M567">
        <v>45645.863449074073</v>
      </c>
      <c r="N567">
        <v>7</v>
      </c>
      <c r="O567">
        <v>7</v>
      </c>
      <c r="P567" t="s">
        <v>185</v>
      </c>
      <c r="Q567" t="b">
        <v>0</v>
      </c>
      <c r="R567" t="s">
        <v>1881</v>
      </c>
    </row>
    <row r="568" spans="1:18" x14ac:dyDescent="0.25">
      <c r="A568">
        <v>0</v>
      </c>
      <c r="B568">
        <v>577</v>
      </c>
      <c r="D568" t="s">
        <v>147</v>
      </c>
      <c r="E568" t="s">
        <v>182</v>
      </c>
      <c r="I568" t="s">
        <v>1882</v>
      </c>
      <c r="J568" t="s">
        <v>1883</v>
      </c>
      <c r="K568">
        <v>577</v>
      </c>
      <c r="L568">
        <v>45645.863449074073</v>
      </c>
      <c r="M568">
        <v>45645.863449074073</v>
      </c>
      <c r="N568">
        <v>7</v>
      </c>
      <c r="O568">
        <v>7</v>
      </c>
      <c r="P568" t="s">
        <v>185</v>
      </c>
      <c r="Q568" t="b">
        <v>0</v>
      </c>
      <c r="R568" t="s">
        <v>1884</v>
      </c>
    </row>
    <row r="569" spans="1:18" x14ac:dyDescent="0.25">
      <c r="A569">
        <v>0</v>
      </c>
      <c r="B569">
        <v>578</v>
      </c>
      <c r="D569" t="s">
        <v>147</v>
      </c>
      <c r="E569" t="s">
        <v>182</v>
      </c>
      <c r="I569" t="s">
        <v>1885</v>
      </c>
      <c r="J569" t="s">
        <v>1886</v>
      </c>
      <c r="K569">
        <v>578</v>
      </c>
      <c r="L569">
        <v>45645.863449074073</v>
      </c>
      <c r="M569">
        <v>45645.863449074073</v>
      </c>
      <c r="N569">
        <v>7</v>
      </c>
      <c r="O569">
        <v>7</v>
      </c>
      <c r="P569" t="s">
        <v>185</v>
      </c>
      <c r="Q569" t="b">
        <v>0</v>
      </c>
      <c r="R569" t="s">
        <v>1887</v>
      </c>
    </row>
    <row r="570" spans="1:18" x14ac:dyDescent="0.25">
      <c r="A570">
        <v>0</v>
      </c>
      <c r="B570">
        <v>579</v>
      </c>
      <c r="D570" t="s">
        <v>147</v>
      </c>
      <c r="E570" t="s">
        <v>182</v>
      </c>
      <c r="I570" t="s">
        <v>1888</v>
      </c>
      <c r="J570" t="s">
        <v>1889</v>
      </c>
      <c r="K570">
        <v>579</v>
      </c>
      <c r="L570">
        <v>45645.863449074073</v>
      </c>
      <c r="M570">
        <v>45645.863449074073</v>
      </c>
      <c r="N570">
        <v>7</v>
      </c>
      <c r="O570">
        <v>7</v>
      </c>
      <c r="P570" t="s">
        <v>185</v>
      </c>
      <c r="Q570" t="b">
        <v>0</v>
      </c>
      <c r="R570" t="s">
        <v>1890</v>
      </c>
    </row>
    <row r="571" spans="1:18" x14ac:dyDescent="0.25">
      <c r="A571">
        <v>0</v>
      </c>
      <c r="B571">
        <v>580</v>
      </c>
      <c r="D571" t="s">
        <v>147</v>
      </c>
      <c r="E571" t="s">
        <v>182</v>
      </c>
      <c r="I571" t="s">
        <v>1891</v>
      </c>
      <c r="J571" t="s">
        <v>1892</v>
      </c>
      <c r="K571">
        <v>580</v>
      </c>
      <c r="L571">
        <v>45645.863449074073</v>
      </c>
      <c r="M571">
        <v>45645.863449074073</v>
      </c>
      <c r="N571">
        <v>7</v>
      </c>
      <c r="O571">
        <v>7</v>
      </c>
      <c r="P571" t="s">
        <v>185</v>
      </c>
      <c r="Q571" t="b">
        <v>0</v>
      </c>
      <c r="R571" t="s">
        <v>1893</v>
      </c>
    </row>
    <row r="572" spans="1:18" x14ac:dyDescent="0.25">
      <c r="A572">
        <v>0</v>
      </c>
      <c r="B572">
        <v>581</v>
      </c>
      <c r="D572" t="s">
        <v>147</v>
      </c>
      <c r="E572" t="s">
        <v>182</v>
      </c>
      <c r="I572" t="s">
        <v>1894</v>
      </c>
      <c r="J572" t="s">
        <v>1895</v>
      </c>
      <c r="K572">
        <v>581</v>
      </c>
      <c r="L572">
        <v>45645.863449074073</v>
      </c>
      <c r="M572">
        <v>45645.863449074073</v>
      </c>
      <c r="N572">
        <v>7</v>
      </c>
      <c r="O572">
        <v>7</v>
      </c>
      <c r="P572" t="s">
        <v>185</v>
      </c>
      <c r="Q572" t="b">
        <v>0</v>
      </c>
      <c r="R572" t="s">
        <v>1896</v>
      </c>
    </row>
    <row r="573" spans="1:18" x14ac:dyDescent="0.25">
      <c r="A573">
        <v>0</v>
      </c>
      <c r="B573">
        <v>582</v>
      </c>
      <c r="D573" t="s">
        <v>147</v>
      </c>
      <c r="E573" t="s">
        <v>182</v>
      </c>
      <c r="I573" t="s">
        <v>1897</v>
      </c>
      <c r="J573" t="s">
        <v>1898</v>
      </c>
      <c r="K573">
        <v>582</v>
      </c>
      <c r="L573">
        <v>45645.86346064815</v>
      </c>
      <c r="M573">
        <v>45645.86346064815</v>
      </c>
      <c r="N573">
        <v>7</v>
      </c>
      <c r="O573">
        <v>7</v>
      </c>
      <c r="P573" t="s">
        <v>185</v>
      </c>
      <c r="Q573" t="b">
        <v>0</v>
      </c>
      <c r="R573" t="s">
        <v>1899</v>
      </c>
    </row>
    <row r="574" spans="1:18" x14ac:dyDescent="0.25">
      <c r="A574">
        <v>0</v>
      </c>
      <c r="B574">
        <v>583</v>
      </c>
      <c r="D574" t="s">
        <v>147</v>
      </c>
      <c r="E574" t="s">
        <v>182</v>
      </c>
      <c r="I574" t="s">
        <v>1900</v>
      </c>
      <c r="J574" t="s">
        <v>1901</v>
      </c>
      <c r="K574">
        <v>583</v>
      </c>
      <c r="L574">
        <v>45645.86346064815</v>
      </c>
      <c r="M574">
        <v>45645.86346064815</v>
      </c>
      <c r="N574">
        <v>7</v>
      </c>
      <c r="O574">
        <v>7</v>
      </c>
      <c r="P574" t="s">
        <v>185</v>
      </c>
      <c r="Q574" t="b">
        <v>0</v>
      </c>
      <c r="R574" t="s">
        <v>1902</v>
      </c>
    </row>
    <row r="575" spans="1:18" x14ac:dyDescent="0.25">
      <c r="A575">
        <v>0</v>
      </c>
      <c r="B575">
        <v>584</v>
      </c>
      <c r="D575" t="s">
        <v>147</v>
      </c>
      <c r="E575" t="s">
        <v>182</v>
      </c>
      <c r="I575" t="s">
        <v>1903</v>
      </c>
      <c r="J575" t="s">
        <v>1904</v>
      </c>
      <c r="K575">
        <v>584</v>
      </c>
      <c r="L575">
        <v>45645.86346064815</v>
      </c>
      <c r="M575">
        <v>45645.86346064815</v>
      </c>
      <c r="N575">
        <v>7</v>
      </c>
      <c r="O575">
        <v>7</v>
      </c>
      <c r="P575" t="s">
        <v>185</v>
      </c>
      <c r="Q575" t="b">
        <v>0</v>
      </c>
      <c r="R575" t="s">
        <v>1905</v>
      </c>
    </row>
    <row r="576" spans="1:18" x14ac:dyDescent="0.25">
      <c r="A576">
        <v>0</v>
      </c>
      <c r="B576">
        <v>585</v>
      </c>
      <c r="D576" t="s">
        <v>147</v>
      </c>
      <c r="E576" t="s">
        <v>182</v>
      </c>
      <c r="I576" t="s">
        <v>1906</v>
      </c>
      <c r="J576" t="s">
        <v>1907</v>
      </c>
      <c r="K576">
        <v>585</v>
      </c>
      <c r="L576">
        <v>45645.86346064815</v>
      </c>
      <c r="M576">
        <v>45645.86346064815</v>
      </c>
      <c r="N576">
        <v>7</v>
      </c>
      <c r="O576">
        <v>7</v>
      </c>
      <c r="P576" t="s">
        <v>185</v>
      </c>
      <c r="Q576" t="b">
        <v>0</v>
      </c>
      <c r="R576" t="s">
        <v>1908</v>
      </c>
    </row>
    <row r="577" spans="1:18" x14ac:dyDescent="0.25">
      <c r="A577">
        <v>0</v>
      </c>
      <c r="B577">
        <v>586</v>
      </c>
      <c r="D577" t="s">
        <v>147</v>
      </c>
      <c r="E577" t="s">
        <v>182</v>
      </c>
      <c r="I577" t="s">
        <v>1909</v>
      </c>
      <c r="J577" t="s">
        <v>1910</v>
      </c>
      <c r="K577">
        <v>586</v>
      </c>
      <c r="L577">
        <v>45645.86346064815</v>
      </c>
      <c r="M577">
        <v>45645.86346064815</v>
      </c>
      <c r="N577">
        <v>7</v>
      </c>
      <c r="O577">
        <v>7</v>
      </c>
      <c r="P577" t="s">
        <v>185</v>
      </c>
      <c r="Q577" t="b">
        <v>0</v>
      </c>
      <c r="R577" t="s">
        <v>1911</v>
      </c>
    </row>
    <row r="578" spans="1:18" x14ac:dyDescent="0.25">
      <c r="A578">
        <v>0</v>
      </c>
      <c r="B578">
        <v>587</v>
      </c>
      <c r="D578" t="s">
        <v>147</v>
      </c>
      <c r="E578" t="s">
        <v>182</v>
      </c>
      <c r="I578" t="s">
        <v>1912</v>
      </c>
      <c r="J578" t="s">
        <v>1913</v>
      </c>
      <c r="K578">
        <v>587</v>
      </c>
      <c r="L578">
        <v>45645.86346064815</v>
      </c>
      <c r="M578">
        <v>45645.86346064815</v>
      </c>
      <c r="N578">
        <v>7</v>
      </c>
      <c r="O578">
        <v>7</v>
      </c>
      <c r="P578" t="s">
        <v>185</v>
      </c>
      <c r="Q578" t="b">
        <v>0</v>
      </c>
      <c r="R578" t="s">
        <v>1914</v>
      </c>
    </row>
    <row r="579" spans="1:18" x14ac:dyDescent="0.25">
      <c r="A579">
        <v>0</v>
      </c>
      <c r="B579">
        <v>588</v>
      </c>
      <c r="D579" t="s">
        <v>147</v>
      </c>
      <c r="E579" t="s">
        <v>182</v>
      </c>
      <c r="I579" t="s">
        <v>1915</v>
      </c>
      <c r="J579" t="s">
        <v>1916</v>
      </c>
      <c r="K579">
        <v>588</v>
      </c>
      <c r="L579">
        <v>45645.86346064815</v>
      </c>
      <c r="M579">
        <v>45645.86346064815</v>
      </c>
      <c r="N579">
        <v>7</v>
      </c>
      <c r="O579">
        <v>7</v>
      </c>
      <c r="P579" t="s">
        <v>185</v>
      </c>
      <c r="Q579" t="b">
        <v>0</v>
      </c>
      <c r="R579" t="s">
        <v>1917</v>
      </c>
    </row>
    <row r="580" spans="1:18" x14ac:dyDescent="0.25">
      <c r="A580">
        <v>0</v>
      </c>
      <c r="B580">
        <v>589</v>
      </c>
      <c r="D580" t="s">
        <v>147</v>
      </c>
      <c r="E580" t="s">
        <v>182</v>
      </c>
      <c r="I580" t="s">
        <v>1918</v>
      </c>
      <c r="J580" t="s">
        <v>1919</v>
      </c>
      <c r="K580">
        <v>589</v>
      </c>
      <c r="L580">
        <v>45645.86346064815</v>
      </c>
      <c r="M580">
        <v>45645.86346064815</v>
      </c>
      <c r="N580">
        <v>7</v>
      </c>
      <c r="O580">
        <v>7</v>
      </c>
      <c r="P580" t="s">
        <v>185</v>
      </c>
      <c r="Q580" t="b">
        <v>0</v>
      </c>
      <c r="R580" t="s">
        <v>1920</v>
      </c>
    </row>
    <row r="581" spans="1:18" x14ac:dyDescent="0.25">
      <c r="A581">
        <v>0</v>
      </c>
      <c r="B581">
        <v>590</v>
      </c>
      <c r="D581" t="s">
        <v>147</v>
      </c>
      <c r="E581" t="s">
        <v>182</v>
      </c>
      <c r="I581" t="s">
        <v>1921</v>
      </c>
      <c r="J581" t="s">
        <v>1922</v>
      </c>
      <c r="K581">
        <v>590</v>
      </c>
      <c r="L581">
        <v>45645.86346064815</v>
      </c>
      <c r="M581">
        <v>45645.86346064815</v>
      </c>
      <c r="N581">
        <v>7</v>
      </c>
      <c r="O581">
        <v>7</v>
      </c>
      <c r="P581" t="s">
        <v>185</v>
      </c>
      <c r="Q581" t="b">
        <v>0</v>
      </c>
      <c r="R581" t="s">
        <v>1923</v>
      </c>
    </row>
    <row r="582" spans="1:18" x14ac:dyDescent="0.25">
      <c r="A582">
        <v>0</v>
      </c>
      <c r="B582">
        <v>591</v>
      </c>
      <c r="D582" t="s">
        <v>147</v>
      </c>
      <c r="E582" t="s">
        <v>182</v>
      </c>
      <c r="I582" t="s">
        <v>1924</v>
      </c>
      <c r="J582" t="s">
        <v>1925</v>
      </c>
      <c r="K582">
        <v>591</v>
      </c>
      <c r="L582">
        <v>45645.86346064815</v>
      </c>
      <c r="M582">
        <v>45645.86346064815</v>
      </c>
      <c r="N582">
        <v>7</v>
      </c>
      <c r="O582">
        <v>7</v>
      </c>
      <c r="P582" t="s">
        <v>185</v>
      </c>
      <c r="Q582" t="b">
        <v>0</v>
      </c>
      <c r="R582" t="s">
        <v>1926</v>
      </c>
    </row>
    <row r="583" spans="1:18" x14ac:dyDescent="0.25">
      <c r="A583">
        <v>0</v>
      </c>
      <c r="B583">
        <v>592</v>
      </c>
      <c r="D583" t="s">
        <v>147</v>
      </c>
      <c r="E583" t="s">
        <v>182</v>
      </c>
      <c r="I583" t="s">
        <v>1927</v>
      </c>
      <c r="J583" t="s">
        <v>1928</v>
      </c>
      <c r="K583">
        <v>592</v>
      </c>
      <c r="L583">
        <v>45645.86346064815</v>
      </c>
      <c r="M583">
        <v>45645.86346064815</v>
      </c>
      <c r="N583">
        <v>7</v>
      </c>
      <c r="O583">
        <v>7</v>
      </c>
      <c r="P583" t="s">
        <v>185</v>
      </c>
      <c r="Q583" t="b">
        <v>0</v>
      </c>
      <c r="R583" t="s">
        <v>1929</v>
      </c>
    </row>
    <row r="584" spans="1:18" x14ac:dyDescent="0.25">
      <c r="A584">
        <v>0</v>
      </c>
      <c r="B584">
        <v>593</v>
      </c>
      <c r="D584" t="s">
        <v>147</v>
      </c>
      <c r="E584" t="s">
        <v>182</v>
      </c>
      <c r="I584" t="s">
        <v>1930</v>
      </c>
      <c r="J584" t="s">
        <v>1931</v>
      </c>
      <c r="K584">
        <v>593</v>
      </c>
      <c r="L584">
        <v>45645.86346064815</v>
      </c>
      <c r="M584">
        <v>45645.86346064815</v>
      </c>
      <c r="N584">
        <v>7</v>
      </c>
      <c r="O584">
        <v>7</v>
      </c>
      <c r="P584" t="s">
        <v>185</v>
      </c>
      <c r="Q584" t="b">
        <v>0</v>
      </c>
      <c r="R584" t="s">
        <v>1932</v>
      </c>
    </row>
    <row r="585" spans="1:18" x14ac:dyDescent="0.25">
      <c r="A585">
        <v>0</v>
      </c>
      <c r="B585">
        <v>594</v>
      </c>
      <c r="D585" t="s">
        <v>147</v>
      </c>
      <c r="E585" t="s">
        <v>182</v>
      </c>
      <c r="I585" t="s">
        <v>1933</v>
      </c>
      <c r="J585" t="s">
        <v>1934</v>
      </c>
      <c r="K585">
        <v>594</v>
      </c>
      <c r="L585">
        <v>45645.86346064815</v>
      </c>
      <c r="M585">
        <v>45645.86346064815</v>
      </c>
      <c r="N585">
        <v>7</v>
      </c>
      <c r="O585">
        <v>7</v>
      </c>
      <c r="P585" t="s">
        <v>185</v>
      </c>
      <c r="Q585" t="b">
        <v>0</v>
      </c>
      <c r="R585" t="s">
        <v>1935</v>
      </c>
    </row>
    <row r="586" spans="1:18" x14ac:dyDescent="0.25">
      <c r="A586">
        <v>0</v>
      </c>
      <c r="B586">
        <v>595</v>
      </c>
      <c r="D586" t="s">
        <v>147</v>
      </c>
      <c r="E586" t="s">
        <v>182</v>
      </c>
      <c r="I586" t="s">
        <v>1936</v>
      </c>
      <c r="J586" t="s">
        <v>1937</v>
      </c>
      <c r="K586">
        <v>595</v>
      </c>
      <c r="L586">
        <v>45645.86346064815</v>
      </c>
      <c r="M586">
        <v>45645.86346064815</v>
      </c>
      <c r="N586">
        <v>7</v>
      </c>
      <c r="O586">
        <v>7</v>
      </c>
      <c r="P586" t="s">
        <v>185</v>
      </c>
      <c r="Q586" t="b">
        <v>0</v>
      </c>
      <c r="R586" t="s">
        <v>1938</v>
      </c>
    </row>
    <row r="587" spans="1:18" x14ac:dyDescent="0.25">
      <c r="A587">
        <v>0</v>
      </c>
      <c r="B587">
        <v>596</v>
      </c>
      <c r="D587" t="s">
        <v>147</v>
      </c>
      <c r="E587" t="s">
        <v>182</v>
      </c>
      <c r="I587" t="s">
        <v>1939</v>
      </c>
      <c r="J587" t="s">
        <v>1940</v>
      </c>
      <c r="K587">
        <v>596</v>
      </c>
      <c r="L587">
        <v>45645.86346064815</v>
      </c>
      <c r="M587">
        <v>45645.86346064815</v>
      </c>
      <c r="N587">
        <v>7</v>
      </c>
      <c r="O587">
        <v>7</v>
      </c>
      <c r="P587" t="s">
        <v>185</v>
      </c>
      <c r="Q587" t="b">
        <v>0</v>
      </c>
      <c r="R587" t="s">
        <v>1941</v>
      </c>
    </row>
    <row r="588" spans="1:18" x14ac:dyDescent="0.25">
      <c r="A588">
        <v>0</v>
      </c>
      <c r="B588">
        <v>597</v>
      </c>
      <c r="D588" t="s">
        <v>147</v>
      </c>
      <c r="E588" t="s">
        <v>182</v>
      </c>
      <c r="I588" t="s">
        <v>1942</v>
      </c>
      <c r="J588" t="s">
        <v>1943</v>
      </c>
      <c r="K588">
        <v>597</v>
      </c>
      <c r="L588">
        <v>45645.86346064815</v>
      </c>
      <c r="M588">
        <v>45645.86346064815</v>
      </c>
      <c r="N588">
        <v>7</v>
      </c>
      <c r="O588">
        <v>7</v>
      </c>
      <c r="P588" t="s">
        <v>185</v>
      </c>
      <c r="Q588" t="b">
        <v>0</v>
      </c>
      <c r="R588" t="s">
        <v>1944</v>
      </c>
    </row>
    <row r="589" spans="1:18" x14ac:dyDescent="0.25">
      <c r="A589">
        <v>0</v>
      </c>
      <c r="B589">
        <v>598</v>
      </c>
      <c r="D589" t="s">
        <v>147</v>
      </c>
      <c r="E589" t="s">
        <v>182</v>
      </c>
      <c r="I589" t="s">
        <v>1945</v>
      </c>
      <c r="J589" t="s">
        <v>1946</v>
      </c>
      <c r="K589">
        <v>598</v>
      </c>
      <c r="L589">
        <v>45645.86346064815</v>
      </c>
      <c r="M589">
        <v>45645.86346064815</v>
      </c>
      <c r="N589">
        <v>7</v>
      </c>
      <c r="O589">
        <v>7</v>
      </c>
      <c r="P589" t="s">
        <v>185</v>
      </c>
      <c r="Q589" t="b">
        <v>0</v>
      </c>
      <c r="R589" t="s">
        <v>1947</v>
      </c>
    </row>
    <row r="590" spans="1:18" x14ac:dyDescent="0.25">
      <c r="A590">
        <v>0</v>
      </c>
      <c r="B590">
        <v>599</v>
      </c>
      <c r="D590" t="s">
        <v>147</v>
      </c>
      <c r="E590" t="s">
        <v>182</v>
      </c>
      <c r="I590" t="s">
        <v>1948</v>
      </c>
      <c r="J590" t="s">
        <v>1949</v>
      </c>
      <c r="K590">
        <v>599</v>
      </c>
      <c r="L590">
        <v>45645.86346064815</v>
      </c>
      <c r="M590">
        <v>45645.86346064815</v>
      </c>
      <c r="N590">
        <v>7</v>
      </c>
      <c r="O590">
        <v>7</v>
      </c>
      <c r="P590" t="s">
        <v>185</v>
      </c>
      <c r="Q590" t="b">
        <v>0</v>
      </c>
      <c r="R590" t="s">
        <v>1950</v>
      </c>
    </row>
    <row r="591" spans="1:18" x14ac:dyDescent="0.25">
      <c r="A591">
        <v>0</v>
      </c>
      <c r="B591">
        <v>600</v>
      </c>
      <c r="D591" t="s">
        <v>147</v>
      </c>
      <c r="E591" t="s">
        <v>182</v>
      </c>
      <c r="I591" t="s">
        <v>1951</v>
      </c>
      <c r="J591" t="s">
        <v>1952</v>
      </c>
      <c r="K591">
        <v>600</v>
      </c>
      <c r="L591">
        <v>45645.86346064815</v>
      </c>
      <c r="M591">
        <v>45645.86346064815</v>
      </c>
      <c r="N591">
        <v>7</v>
      </c>
      <c r="O591">
        <v>7</v>
      </c>
      <c r="P591" t="s">
        <v>185</v>
      </c>
      <c r="Q591" t="b">
        <v>0</v>
      </c>
      <c r="R591" t="s">
        <v>1953</v>
      </c>
    </row>
    <row r="592" spans="1:18" x14ac:dyDescent="0.25">
      <c r="A592">
        <v>0</v>
      </c>
      <c r="B592">
        <v>601</v>
      </c>
      <c r="D592" t="s">
        <v>147</v>
      </c>
      <c r="E592" t="s">
        <v>182</v>
      </c>
      <c r="I592" t="s">
        <v>1954</v>
      </c>
      <c r="J592" t="s">
        <v>1955</v>
      </c>
      <c r="K592">
        <v>601</v>
      </c>
      <c r="L592">
        <v>45645.86347222222</v>
      </c>
      <c r="M592">
        <v>45645.86347222222</v>
      </c>
      <c r="N592">
        <v>7</v>
      </c>
      <c r="O592">
        <v>7</v>
      </c>
      <c r="P592" t="s">
        <v>185</v>
      </c>
      <c r="Q592" t="b">
        <v>0</v>
      </c>
      <c r="R592" t="s">
        <v>1956</v>
      </c>
    </row>
    <row r="593" spans="1:18" x14ac:dyDescent="0.25">
      <c r="A593">
        <v>0</v>
      </c>
      <c r="B593">
        <v>602</v>
      </c>
      <c r="D593" t="s">
        <v>147</v>
      </c>
      <c r="E593" t="s">
        <v>182</v>
      </c>
      <c r="I593" t="s">
        <v>1957</v>
      </c>
      <c r="J593" t="s">
        <v>1958</v>
      </c>
      <c r="K593">
        <v>602</v>
      </c>
      <c r="L593">
        <v>45645.86347222222</v>
      </c>
      <c r="M593">
        <v>45645.86347222222</v>
      </c>
      <c r="N593">
        <v>7</v>
      </c>
      <c r="O593">
        <v>7</v>
      </c>
      <c r="P593" t="s">
        <v>185</v>
      </c>
      <c r="Q593" t="b">
        <v>0</v>
      </c>
      <c r="R593" t="s">
        <v>1959</v>
      </c>
    </row>
    <row r="594" spans="1:18" x14ac:dyDescent="0.25">
      <c r="A594">
        <v>0</v>
      </c>
      <c r="B594">
        <v>603</v>
      </c>
      <c r="D594" t="s">
        <v>147</v>
      </c>
      <c r="E594" t="s">
        <v>182</v>
      </c>
      <c r="I594" t="s">
        <v>1960</v>
      </c>
      <c r="J594" t="s">
        <v>1961</v>
      </c>
      <c r="K594">
        <v>603</v>
      </c>
      <c r="L594">
        <v>45645.863483796296</v>
      </c>
      <c r="M594">
        <v>45645.863483796296</v>
      </c>
      <c r="N594">
        <v>7</v>
      </c>
      <c r="O594">
        <v>7</v>
      </c>
      <c r="P594" t="s">
        <v>185</v>
      </c>
      <c r="Q594" t="b">
        <v>0</v>
      </c>
      <c r="R594" t="s">
        <v>1962</v>
      </c>
    </row>
    <row r="595" spans="1:18" x14ac:dyDescent="0.25">
      <c r="A595">
        <v>0</v>
      </c>
      <c r="B595">
        <v>604</v>
      </c>
      <c r="D595" t="s">
        <v>147</v>
      </c>
      <c r="E595" t="s">
        <v>182</v>
      </c>
      <c r="I595" t="s">
        <v>1963</v>
      </c>
      <c r="J595" t="s">
        <v>1964</v>
      </c>
      <c r="K595">
        <v>604</v>
      </c>
      <c r="L595">
        <v>45645.863483796296</v>
      </c>
      <c r="M595">
        <v>45645.863483796296</v>
      </c>
      <c r="N595">
        <v>7</v>
      </c>
      <c r="O595">
        <v>7</v>
      </c>
      <c r="P595" t="s">
        <v>185</v>
      </c>
      <c r="Q595" t="b">
        <v>0</v>
      </c>
      <c r="R595" t="s">
        <v>1965</v>
      </c>
    </row>
    <row r="596" spans="1:18" x14ac:dyDescent="0.25">
      <c r="A596">
        <v>0</v>
      </c>
      <c r="B596">
        <v>605</v>
      </c>
      <c r="D596" t="s">
        <v>147</v>
      </c>
      <c r="E596" t="s">
        <v>182</v>
      </c>
      <c r="I596" t="s">
        <v>1966</v>
      </c>
      <c r="J596" t="s">
        <v>1967</v>
      </c>
      <c r="K596">
        <v>605</v>
      </c>
      <c r="L596">
        <v>45645.863483796296</v>
      </c>
      <c r="M596">
        <v>45645.863483796296</v>
      </c>
      <c r="N596">
        <v>7</v>
      </c>
      <c r="O596">
        <v>7</v>
      </c>
      <c r="P596" t="s">
        <v>185</v>
      </c>
      <c r="Q596" t="b">
        <v>0</v>
      </c>
      <c r="R596" t="s">
        <v>1968</v>
      </c>
    </row>
    <row r="597" spans="1:18" x14ac:dyDescent="0.25">
      <c r="A597">
        <v>0</v>
      </c>
      <c r="B597">
        <v>606</v>
      </c>
      <c r="D597" t="s">
        <v>147</v>
      </c>
      <c r="E597" t="s">
        <v>182</v>
      </c>
      <c r="I597" t="s">
        <v>1969</v>
      </c>
      <c r="J597" t="s">
        <v>1970</v>
      </c>
      <c r="K597">
        <v>606</v>
      </c>
      <c r="L597">
        <v>45645.863483796296</v>
      </c>
      <c r="M597">
        <v>45645.863483796296</v>
      </c>
      <c r="N597">
        <v>7</v>
      </c>
      <c r="O597">
        <v>7</v>
      </c>
      <c r="P597" t="s">
        <v>185</v>
      </c>
      <c r="Q597" t="b">
        <v>0</v>
      </c>
      <c r="R597" t="s">
        <v>1971</v>
      </c>
    </row>
    <row r="598" spans="1:18" x14ac:dyDescent="0.25">
      <c r="A598">
        <v>0</v>
      </c>
      <c r="B598">
        <v>607</v>
      </c>
      <c r="D598" t="s">
        <v>147</v>
      </c>
      <c r="E598" t="s">
        <v>182</v>
      </c>
      <c r="I598" t="s">
        <v>1972</v>
      </c>
      <c r="J598" t="s">
        <v>1973</v>
      </c>
      <c r="K598">
        <v>607</v>
      </c>
      <c r="L598">
        <v>45645.863483796296</v>
      </c>
      <c r="M598">
        <v>45645.863483796296</v>
      </c>
      <c r="N598">
        <v>7</v>
      </c>
      <c r="O598">
        <v>7</v>
      </c>
      <c r="P598" t="s">
        <v>185</v>
      </c>
      <c r="Q598" t="b">
        <v>0</v>
      </c>
      <c r="R598" t="s">
        <v>1974</v>
      </c>
    </row>
    <row r="599" spans="1:18" x14ac:dyDescent="0.25">
      <c r="A599">
        <v>0</v>
      </c>
      <c r="B599">
        <v>608</v>
      </c>
      <c r="D599" t="s">
        <v>147</v>
      </c>
      <c r="E599" t="s">
        <v>182</v>
      </c>
      <c r="I599" t="s">
        <v>1975</v>
      </c>
      <c r="J599" t="s">
        <v>1976</v>
      </c>
      <c r="K599">
        <v>608</v>
      </c>
      <c r="L599">
        <v>45645.863483796296</v>
      </c>
      <c r="M599">
        <v>45645.863483796296</v>
      </c>
      <c r="N599">
        <v>7</v>
      </c>
      <c r="O599">
        <v>7</v>
      </c>
      <c r="P599" t="s">
        <v>185</v>
      </c>
      <c r="Q599" t="b">
        <v>0</v>
      </c>
      <c r="R599" t="s">
        <v>1977</v>
      </c>
    </row>
    <row r="600" spans="1:18" x14ac:dyDescent="0.25">
      <c r="A600">
        <v>0</v>
      </c>
      <c r="B600">
        <v>609</v>
      </c>
      <c r="D600" t="s">
        <v>147</v>
      </c>
      <c r="E600" t="s">
        <v>182</v>
      </c>
      <c r="I600" t="s">
        <v>1978</v>
      </c>
      <c r="J600" t="s">
        <v>1979</v>
      </c>
      <c r="K600">
        <v>609</v>
      </c>
      <c r="L600">
        <v>45645.863483796296</v>
      </c>
      <c r="M600">
        <v>45645.863483796296</v>
      </c>
      <c r="N600">
        <v>7</v>
      </c>
      <c r="O600">
        <v>7</v>
      </c>
      <c r="P600" t="s">
        <v>185</v>
      </c>
      <c r="Q600" t="b">
        <v>0</v>
      </c>
      <c r="R600" t="s">
        <v>1980</v>
      </c>
    </row>
    <row r="601" spans="1:18" x14ac:dyDescent="0.25">
      <c r="A601">
        <v>0</v>
      </c>
      <c r="B601">
        <v>610</v>
      </c>
      <c r="D601" t="s">
        <v>147</v>
      </c>
      <c r="E601" t="s">
        <v>182</v>
      </c>
      <c r="I601" t="s">
        <v>1981</v>
      </c>
      <c r="J601" t="s">
        <v>1982</v>
      </c>
      <c r="K601">
        <v>610</v>
      </c>
      <c r="L601">
        <v>45645.863483796296</v>
      </c>
      <c r="M601">
        <v>45645.863483796296</v>
      </c>
      <c r="N601">
        <v>7</v>
      </c>
      <c r="O601">
        <v>7</v>
      </c>
      <c r="P601" t="s">
        <v>185</v>
      </c>
      <c r="Q601" t="b">
        <v>0</v>
      </c>
      <c r="R601" t="s">
        <v>1983</v>
      </c>
    </row>
    <row r="602" spans="1:18" x14ac:dyDescent="0.25">
      <c r="A602">
        <v>0</v>
      </c>
      <c r="B602">
        <v>611</v>
      </c>
      <c r="D602" t="s">
        <v>147</v>
      </c>
      <c r="E602" t="s">
        <v>182</v>
      </c>
      <c r="I602" t="s">
        <v>1984</v>
      </c>
      <c r="J602" t="s">
        <v>1985</v>
      </c>
      <c r="K602">
        <v>611</v>
      </c>
      <c r="L602">
        <v>45645.863483796296</v>
      </c>
      <c r="M602">
        <v>45645.863483796296</v>
      </c>
      <c r="N602">
        <v>7</v>
      </c>
      <c r="O602">
        <v>7</v>
      </c>
      <c r="P602" t="s">
        <v>185</v>
      </c>
      <c r="Q602" t="b">
        <v>0</v>
      </c>
      <c r="R602" t="s">
        <v>1986</v>
      </c>
    </row>
    <row r="603" spans="1:18" x14ac:dyDescent="0.25">
      <c r="A603">
        <v>0</v>
      </c>
      <c r="B603">
        <v>612</v>
      </c>
      <c r="D603" t="s">
        <v>147</v>
      </c>
      <c r="E603" t="s">
        <v>182</v>
      </c>
      <c r="I603" t="s">
        <v>1987</v>
      </c>
      <c r="J603" t="s">
        <v>1988</v>
      </c>
      <c r="K603">
        <v>612</v>
      </c>
      <c r="L603">
        <v>45645.863483796296</v>
      </c>
      <c r="M603">
        <v>45645.863483796296</v>
      </c>
      <c r="N603">
        <v>7</v>
      </c>
      <c r="O603">
        <v>7</v>
      </c>
      <c r="P603" t="s">
        <v>185</v>
      </c>
      <c r="Q603" t="b">
        <v>0</v>
      </c>
      <c r="R603" t="s">
        <v>1989</v>
      </c>
    </row>
    <row r="604" spans="1:18" x14ac:dyDescent="0.25">
      <c r="A604">
        <v>0</v>
      </c>
      <c r="B604">
        <v>613</v>
      </c>
      <c r="D604" t="s">
        <v>147</v>
      </c>
      <c r="E604" t="s">
        <v>182</v>
      </c>
      <c r="I604" t="s">
        <v>1990</v>
      </c>
      <c r="J604" t="s">
        <v>1991</v>
      </c>
      <c r="K604">
        <v>613</v>
      </c>
      <c r="L604">
        <v>45645.863483796296</v>
      </c>
      <c r="M604">
        <v>45645.863483796296</v>
      </c>
      <c r="N604">
        <v>7</v>
      </c>
      <c r="O604">
        <v>7</v>
      </c>
      <c r="P604" t="s">
        <v>185</v>
      </c>
      <c r="Q604" t="b">
        <v>0</v>
      </c>
      <c r="R604" t="s">
        <v>1992</v>
      </c>
    </row>
    <row r="605" spans="1:18" x14ac:dyDescent="0.25">
      <c r="A605">
        <v>0</v>
      </c>
      <c r="B605">
        <v>614</v>
      </c>
      <c r="D605" t="s">
        <v>147</v>
      </c>
      <c r="E605" t="s">
        <v>182</v>
      </c>
      <c r="I605" t="s">
        <v>1993</v>
      </c>
      <c r="J605" t="s">
        <v>1994</v>
      </c>
      <c r="K605">
        <v>614</v>
      </c>
      <c r="L605">
        <v>45645.863483796296</v>
      </c>
      <c r="M605">
        <v>45645.863483796296</v>
      </c>
      <c r="N605">
        <v>7</v>
      </c>
      <c r="O605">
        <v>7</v>
      </c>
      <c r="P605" t="s">
        <v>185</v>
      </c>
      <c r="Q605" t="b">
        <v>0</v>
      </c>
      <c r="R605" t="s">
        <v>1995</v>
      </c>
    </row>
    <row r="606" spans="1:18" x14ac:dyDescent="0.25">
      <c r="A606">
        <v>0</v>
      </c>
      <c r="B606">
        <v>615</v>
      </c>
      <c r="D606" t="s">
        <v>147</v>
      </c>
      <c r="E606" t="s">
        <v>182</v>
      </c>
      <c r="I606" t="s">
        <v>1996</v>
      </c>
      <c r="J606" t="s">
        <v>1997</v>
      </c>
      <c r="K606">
        <v>615</v>
      </c>
      <c r="L606">
        <v>45645.863483796296</v>
      </c>
      <c r="M606">
        <v>45645.863483796296</v>
      </c>
      <c r="N606">
        <v>7</v>
      </c>
      <c r="O606">
        <v>7</v>
      </c>
      <c r="P606" t="s">
        <v>185</v>
      </c>
      <c r="Q606" t="b">
        <v>0</v>
      </c>
      <c r="R606" t="s">
        <v>1998</v>
      </c>
    </row>
    <row r="607" spans="1:18" x14ac:dyDescent="0.25">
      <c r="A607">
        <v>0</v>
      </c>
      <c r="B607">
        <v>616</v>
      </c>
      <c r="D607" t="s">
        <v>147</v>
      </c>
      <c r="E607" t="s">
        <v>182</v>
      </c>
      <c r="I607" t="s">
        <v>1999</v>
      </c>
      <c r="J607" t="s">
        <v>2000</v>
      </c>
      <c r="K607">
        <v>616</v>
      </c>
      <c r="L607">
        <v>45645.863483796296</v>
      </c>
      <c r="M607">
        <v>45645.863483796296</v>
      </c>
      <c r="N607">
        <v>7</v>
      </c>
      <c r="O607">
        <v>7</v>
      </c>
      <c r="P607" t="s">
        <v>185</v>
      </c>
      <c r="Q607" t="b">
        <v>0</v>
      </c>
      <c r="R607" t="s">
        <v>2001</v>
      </c>
    </row>
    <row r="608" spans="1:18" x14ac:dyDescent="0.25">
      <c r="A608">
        <v>0</v>
      </c>
      <c r="B608">
        <v>617</v>
      </c>
      <c r="D608" t="s">
        <v>147</v>
      </c>
      <c r="E608" t="s">
        <v>182</v>
      </c>
      <c r="I608" t="s">
        <v>2002</v>
      </c>
      <c r="J608" t="s">
        <v>2003</v>
      </c>
      <c r="K608">
        <v>617</v>
      </c>
      <c r="L608">
        <v>45645.863483796296</v>
      </c>
      <c r="M608">
        <v>45645.863483796296</v>
      </c>
      <c r="N608">
        <v>7</v>
      </c>
      <c r="O608">
        <v>7</v>
      </c>
      <c r="P608" t="s">
        <v>185</v>
      </c>
      <c r="Q608" t="b">
        <v>0</v>
      </c>
      <c r="R608" t="s">
        <v>2004</v>
      </c>
    </row>
    <row r="609" spans="1:18" x14ac:dyDescent="0.25">
      <c r="A609">
        <v>0</v>
      </c>
      <c r="B609">
        <v>618</v>
      </c>
      <c r="D609" t="s">
        <v>147</v>
      </c>
      <c r="E609" t="s">
        <v>182</v>
      </c>
      <c r="I609" t="s">
        <v>2005</v>
      </c>
      <c r="J609" t="s">
        <v>2006</v>
      </c>
      <c r="K609">
        <v>618</v>
      </c>
      <c r="L609">
        <v>45645.863483796296</v>
      </c>
      <c r="M609">
        <v>45645.863483796296</v>
      </c>
      <c r="N609">
        <v>7</v>
      </c>
      <c r="O609">
        <v>7</v>
      </c>
      <c r="P609" t="s">
        <v>185</v>
      </c>
      <c r="Q609" t="b">
        <v>0</v>
      </c>
      <c r="R609" t="s">
        <v>2007</v>
      </c>
    </row>
    <row r="610" spans="1:18" x14ac:dyDescent="0.25">
      <c r="A610">
        <v>0</v>
      </c>
      <c r="B610">
        <v>619</v>
      </c>
      <c r="D610" t="s">
        <v>147</v>
      </c>
      <c r="E610" t="s">
        <v>182</v>
      </c>
      <c r="I610" t="s">
        <v>2008</v>
      </c>
      <c r="J610" t="s">
        <v>2009</v>
      </c>
      <c r="K610">
        <v>619</v>
      </c>
      <c r="L610">
        <v>45645.863483796296</v>
      </c>
      <c r="M610">
        <v>45645.863483796296</v>
      </c>
      <c r="N610">
        <v>7</v>
      </c>
      <c r="O610">
        <v>7</v>
      </c>
      <c r="P610" t="s">
        <v>185</v>
      </c>
      <c r="Q610" t="b">
        <v>0</v>
      </c>
      <c r="R610" t="s">
        <v>2010</v>
      </c>
    </row>
    <row r="611" spans="1:18" x14ac:dyDescent="0.25">
      <c r="A611">
        <v>0</v>
      </c>
      <c r="B611">
        <v>620</v>
      </c>
      <c r="D611" t="s">
        <v>147</v>
      </c>
      <c r="E611" t="s">
        <v>182</v>
      </c>
      <c r="I611" t="s">
        <v>2011</v>
      </c>
      <c r="J611" t="s">
        <v>2012</v>
      </c>
      <c r="K611">
        <v>620</v>
      </c>
      <c r="L611">
        <v>45645.863483796296</v>
      </c>
      <c r="M611">
        <v>45645.863483796296</v>
      </c>
      <c r="N611">
        <v>7</v>
      </c>
      <c r="O611">
        <v>7</v>
      </c>
      <c r="P611" t="s">
        <v>185</v>
      </c>
      <c r="Q611" t="b">
        <v>0</v>
      </c>
      <c r="R611" t="s">
        <v>2013</v>
      </c>
    </row>
    <row r="612" spans="1:18" x14ac:dyDescent="0.25">
      <c r="A612">
        <v>0</v>
      </c>
      <c r="B612">
        <v>621</v>
      </c>
      <c r="D612" t="s">
        <v>147</v>
      </c>
      <c r="E612" t="s">
        <v>182</v>
      </c>
      <c r="I612" t="s">
        <v>2014</v>
      </c>
      <c r="J612" t="s">
        <v>2015</v>
      </c>
      <c r="K612">
        <v>621</v>
      </c>
      <c r="L612">
        <v>45645.863483796296</v>
      </c>
      <c r="M612">
        <v>45645.863483796296</v>
      </c>
      <c r="N612">
        <v>7</v>
      </c>
      <c r="O612">
        <v>7</v>
      </c>
      <c r="P612" t="s">
        <v>185</v>
      </c>
      <c r="Q612" t="b">
        <v>0</v>
      </c>
      <c r="R612" t="s">
        <v>2016</v>
      </c>
    </row>
    <row r="613" spans="1:18" x14ac:dyDescent="0.25">
      <c r="A613">
        <v>0</v>
      </c>
      <c r="B613">
        <v>622</v>
      </c>
      <c r="D613" t="s">
        <v>147</v>
      </c>
      <c r="E613" t="s">
        <v>182</v>
      </c>
      <c r="I613" t="s">
        <v>2017</v>
      </c>
      <c r="J613" t="s">
        <v>2018</v>
      </c>
      <c r="K613">
        <v>622</v>
      </c>
      <c r="L613">
        <v>45645.863483796296</v>
      </c>
      <c r="M613">
        <v>45645.863483796296</v>
      </c>
      <c r="N613">
        <v>7</v>
      </c>
      <c r="O613">
        <v>7</v>
      </c>
      <c r="P613" t="s">
        <v>185</v>
      </c>
      <c r="Q613" t="b">
        <v>0</v>
      </c>
      <c r="R613" t="s">
        <v>2019</v>
      </c>
    </row>
    <row r="614" spans="1:18" x14ac:dyDescent="0.25">
      <c r="A614">
        <v>0</v>
      </c>
      <c r="B614">
        <v>623</v>
      </c>
      <c r="D614" t="s">
        <v>147</v>
      </c>
      <c r="E614" t="s">
        <v>182</v>
      </c>
      <c r="I614" t="s">
        <v>2020</v>
      </c>
      <c r="J614" t="s">
        <v>2021</v>
      </c>
      <c r="K614">
        <v>623</v>
      </c>
      <c r="L614">
        <v>45645.863483796296</v>
      </c>
      <c r="M614">
        <v>45645.863483796296</v>
      </c>
      <c r="N614">
        <v>7</v>
      </c>
      <c r="O614">
        <v>7</v>
      </c>
      <c r="P614" t="s">
        <v>185</v>
      </c>
      <c r="Q614" t="b">
        <v>0</v>
      </c>
      <c r="R614" t="s">
        <v>2022</v>
      </c>
    </row>
    <row r="615" spans="1:18" x14ac:dyDescent="0.25">
      <c r="A615">
        <v>0</v>
      </c>
      <c r="B615">
        <v>624</v>
      </c>
      <c r="D615" t="s">
        <v>147</v>
      </c>
      <c r="E615" t="s">
        <v>182</v>
      </c>
      <c r="I615" t="s">
        <v>2023</v>
      </c>
      <c r="J615" t="s">
        <v>2024</v>
      </c>
      <c r="K615">
        <v>624</v>
      </c>
      <c r="L615">
        <v>45645.863483796296</v>
      </c>
      <c r="M615">
        <v>45645.863483796296</v>
      </c>
      <c r="N615">
        <v>7</v>
      </c>
      <c r="O615">
        <v>7</v>
      </c>
      <c r="P615" t="s">
        <v>185</v>
      </c>
      <c r="Q615" t="b">
        <v>0</v>
      </c>
      <c r="R615" t="s">
        <v>2025</v>
      </c>
    </row>
    <row r="616" spans="1:18" x14ac:dyDescent="0.25">
      <c r="A616">
        <v>0</v>
      </c>
      <c r="B616">
        <v>625</v>
      </c>
      <c r="D616" t="s">
        <v>147</v>
      </c>
      <c r="E616" t="s">
        <v>182</v>
      </c>
      <c r="I616" t="s">
        <v>2026</v>
      </c>
      <c r="J616" t="s">
        <v>2027</v>
      </c>
      <c r="K616">
        <v>625</v>
      </c>
      <c r="L616">
        <v>45645.863483796296</v>
      </c>
      <c r="M616">
        <v>45645.863483796296</v>
      </c>
      <c r="N616">
        <v>7</v>
      </c>
      <c r="O616">
        <v>7</v>
      </c>
      <c r="P616" t="s">
        <v>185</v>
      </c>
      <c r="Q616" t="b">
        <v>0</v>
      </c>
      <c r="R616" t="s">
        <v>2028</v>
      </c>
    </row>
    <row r="617" spans="1:18" x14ac:dyDescent="0.25">
      <c r="A617">
        <v>0</v>
      </c>
      <c r="B617">
        <v>626</v>
      </c>
      <c r="D617" t="s">
        <v>147</v>
      </c>
      <c r="E617" t="s">
        <v>182</v>
      </c>
      <c r="I617" t="s">
        <v>2029</v>
      </c>
      <c r="J617" t="s">
        <v>2030</v>
      </c>
      <c r="K617">
        <v>626</v>
      </c>
      <c r="L617">
        <v>45645.863483796296</v>
      </c>
      <c r="M617">
        <v>45645.863483796296</v>
      </c>
      <c r="N617">
        <v>7</v>
      </c>
      <c r="O617">
        <v>7</v>
      </c>
      <c r="P617" t="s">
        <v>185</v>
      </c>
      <c r="Q617" t="b">
        <v>0</v>
      </c>
      <c r="R617" t="s">
        <v>2031</v>
      </c>
    </row>
    <row r="618" spans="1:18" x14ac:dyDescent="0.25">
      <c r="A618">
        <v>0</v>
      </c>
      <c r="B618">
        <v>627</v>
      </c>
      <c r="D618" t="s">
        <v>147</v>
      </c>
      <c r="E618" t="s">
        <v>182</v>
      </c>
      <c r="I618" t="s">
        <v>2032</v>
      </c>
      <c r="J618" t="s">
        <v>2033</v>
      </c>
      <c r="K618">
        <v>627</v>
      </c>
      <c r="L618">
        <v>45645.863483796296</v>
      </c>
      <c r="M618">
        <v>45645.863483796296</v>
      </c>
      <c r="N618">
        <v>7</v>
      </c>
      <c r="O618">
        <v>7</v>
      </c>
      <c r="P618" t="s">
        <v>185</v>
      </c>
      <c r="Q618" t="b">
        <v>0</v>
      </c>
      <c r="R618" t="s">
        <v>2034</v>
      </c>
    </row>
    <row r="619" spans="1:18" x14ac:dyDescent="0.25">
      <c r="A619">
        <v>0</v>
      </c>
      <c r="B619">
        <v>628</v>
      </c>
      <c r="D619" t="s">
        <v>147</v>
      </c>
      <c r="E619" t="s">
        <v>182</v>
      </c>
      <c r="I619" t="s">
        <v>2035</v>
      </c>
      <c r="J619" t="s">
        <v>2036</v>
      </c>
      <c r="K619">
        <v>628</v>
      </c>
      <c r="L619">
        <v>45645.863483796296</v>
      </c>
      <c r="M619">
        <v>45645.863483796296</v>
      </c>
      <c r="N619">
        <v>7</v>
      </c>
      <c r="O619">
        <v>7</v>
      </c>
      <c r="P619" t="s">
        <v>185</v>
      </c>
      <c r="Q619" t="b">
        <v>0</v>
      </c>
      <c r="R619" t="s">
        <v>2037</v>
      </c>
    </row>
    <row r="620" spans="1:18" x14ac:dyDescent="0.25">
      <c r="A620">
        <v>0</v>
      </c>
      <c r="B620">
        <v>629</v>
      </c>
      <c r="D620" t="s">
        <v>147</v>
      </c>
      <c r="E620" t="s">
        <v>182</v>
      </c>
      <c r="I620" t="s">
        <v>2038</v>
      </c>
      <c r="J620" t="s">
        <v>2039</v>
      </c>
      <c r="K620">
        <v>629</v>
      </c>
      <c r="L620">
        <v>45645.863483796296</v>
      </c>
      <c r="M620">
        <v>45645.863483796296</v>
      </c>
      <c r="N620">
        <v>7</v>
      </c>
      <c r="O620">
        <v>7</v>
      </c>
      <c r="P620" t="s">
        <v>185</v>
      </c>
      <c r="Q620" t="b">
        <v>0</v>
      </c>
      <c r="R620" t="s">
        <v>2040</v>
      </c>
    </row>
    <row r="621" spans="1:18" x14ac:dyDescent="0.25">
      <c r="A621">
        <v>0</v>
      </c>
      <c r="B621">
        <v>630</v>
      </c>
      <c r="D621" t="s">
        <v>147</v>
      </c>
      <c r="E621" t="s">
        <v>182</v>
      </c>
      <c r="I621" t="s">
        <v>2041</v>
      </c>
      <c r="J621" t="s">
        <v>2042</v>
      </c>
      <c r="K621">
        <v>630</v>
      </c>
      <c r="L621">
        <v>45645.863483796296</v>
      </c>
      <c r="M621">
        <v>45645.863483796296</v>
      </c>
      <c r="N621">
        <v>7</v>
      </c>
      <c r="O621">
        <v>7</v>
      </c>
      <c r="P621" t="s">
        <v>185</v>
      </c>
      <c r="Q621" t="b">
        <v>0</v>
      </c>
      <c r="R621" t="s">
        <v>2043</v>
      </c>
    </row>
    <row r="622" spans="1:18" x14ac:dyDescent="0.25">
      <c r="A622">
        <v>0</v>
      </c>
      <c r="B622">
        <v>631</v>
      </c>
      <c r="D622" t="s">
        <v>147</v>
      </c>
      <c r="E622" t="s">
        <v>182</v>
      </c>
      <c r="I622" t="s">
        <v>2044</v>
      </c>
      <c r="J622" t="s">
        <v>2045</v>
      </c>
      <c r="K622">
        <v>631</v>
      </c>
      <c r="L622">
        <v>45645.863483796296</v>
      </c>
      <c r="M622">
        <v>45645.863483796296</v>
      </c>
      <c r="N622">
        <v>7</v>
      </c>
      <c r="O622">
        <v>7</v>
      </c>
      <c r="P622" t="s">
        <v>185</v>
      </c>
      <c r="Q622" t="b">
        <v>0</v>
      </c>
      <c r="R622" t="s">
        <v>2046</v>
      </c>
    </row>
    <row r="623" spans="1:18" x14ac:dyDescent="0.25">
      <c r="A623">
        <v>0</v>
      </c>
      <c r="B623">
        <v>632</v>
      </c>
      <c r="D623" t="s">
        <v>147</v>
      </c>
      <c r="E623" t="s">
        <v>182</v>
      </c>
      <c r="I623" t="s">
        <v>2047</v>
      </c>
      <c r="J623" t="s">
        <v>2048</v>
      </c>
      <c r="K623">
        <v>632</v>
      </c>
      <c r="L623">
        <v>45645.863483796296</v>
      </c>
      <c r="M623">
        <v>45645.863483796296</v>
      </c>
      <c r="N623">
        <v>7</v>
      </c>
      <c r="O623">
        <v>7</v>
      </c>
      <c r="P623" t="s">
        <v>185</v>
      </c>
      <c r="Q623" t="b">
        <v>0</v>
      </c>
      <c r="R623" t="s">
        <v>2049</v>
      </c>
    </row>
    <row r="624" spans="1:18" x14ac:dyDescent="0.25">
      <c r="A624">
        <v>0</v>
      </c>
      <c r="B624">
        <v>633</v>
      </c>
      <c r="D624" t="s">
        <v>147</v>
      </c>
      <c r="E624" t="s">
        <v>182</v>
      </c>
      <c r="I624" t="s">
        <v>2050</v>
      </c>
      <c r="J624" t="s">
        <v>2051</v>
      </c>
      <c r="K624">
        <v>633</v>
      </c>
      <c r="L624">
        <v>45645.863495370373</v>
      </c>
      <c r="M624">
        <v>45645.863495370373</v>
      </c>
      <c r="N624">
        <v>7</v>
      </c>
      <c r="O624">
        <v>7</v>
      </c>
      <c r="P624" t="s">
        <v>185</v>
      </c>
      <c r="Q624" t="b">
        <v>0</v>
      </c>
      <c r="R624" t="s">
        <v>2052</v>
      </c>
    </row>
    <row r="625" spans="1:18" x14ac:dyDescent="0.25">
      <c r="A625">
        <v>0</v>
      </c>
      <c r="B625">
        <v>634</v>
      </c>
      <c r="D625" t="s">
        <v>147</v>
      </c>
      <c r="E625" t="s">
        <v>182</v>
      </c>
      <c r="I625" t="s">
        <v>2053</v>
      </c>
      <c r="J625" t="s">
        <v>2054</v>
      </c>
      <c r="K625">
        <v>634</v>
      </c>
      <c r="L625">
        <v>45645.863495370373</v>
      </c>
      <c r="M625">
        <v>45645.863495370373</v>
      </c>
      <c r="N625">
        <v>7</v>
      </c>
      <c r="O625">
        <v>7</v>
      </c>
      <c r="P625" t="s">
        <v>185</v>
      </c>
      <c r="Q625" t="b">
        <v>0</v>
      </c>
      <c r="R625" t="s">
        <v>2055</v>
      </c>
    </row>
    <row r="626" spans="1:18" x14ac:dyDescent="0.25">
      <c r="A626">
        <v>0</v>
      </c>
      <c r="B626">
        <v>635</v>
      </c>
      <c r="D626" t="s">
        <v>147</v>
      </c>
      <c r="E626" t="s">
        <v>182</v>
      </c>
      <c r="I626" t="s">
        <v>2056</v>
      </c>
      <c r="J626" t="s">
        <v>2057</v>
      </c>
      <c r="K626">
        <v>635</v>
      </c>
      <c r="L626">
        <v>45645.863495370373</v>
      </c>
      <c r="M626">
        <v>45645.863495370373</v>
      </c>
      <c r="N626">
        <v>7</v>
      </c>
      <c r="O626">
        <v>7</v>
      </c>
      <c r="P626" t="s">
        <v>185</v>
      </c>
      <c r="Q626" t="b">
        <v>0</v>
      </c>
      <c r="R626" t="s">
        <v>2058</v>
      </c>
    </row>
    <row r="627" spans="1:18" x14ac:dyDescent="0.25">
      <c r="A627">
        <v>0</v>
      </c>
      <c r="B627">
        <v>636</v>
      </c>
      <c r="D627" t="s">
        <v>147</v>
      </c>
      <c r="E627" t="s">
        <v>182</v>
      </c>
      <c r="I627" t="s">
        <v>2059</v>
      </c>
      <c r="J627" t="s">
        <v>2060</v>
      </c>
      <c r="K627">
        <v>636</v>
      </c>
      <c r="L627">
        <v>45645.863495370373</v>
      </c>
      <c r="M627">
        <v>45645.863495370373</v>
      </c>
      <c r="N627">
        <v>7</v>
      </c>
      <c r="O627">
        <v>7</v>
      </c>
      <c r="P627" t="s">
        <v>185</v>
      </c>
      <c r="Q627" t="b">
        <v>0</v>
      </c>
      <c r="R627" t="s">
        <v>2061</v>
      </c>
    </row>
    <row r="628" spans="1:18" x14ac:dyDescent="0.25">
      <c r="A628">
        <v>0</v>
      </c>
      <c r="B628">
        <v>637</v>
      </c>
      <c r="D628" t="s">
        <v>147</v>
      </c>
      <c r="E628" t="s">
        <v>182</v>
      </c>
      <c r="I628" t="s">
        <v>2062</v>
      </c>
      <c r="J628" t="s">
        <v>2063</v>
      </c>
      <c r="K628">
        <v>637</v>
      </c>
      <c r="L628">
        <v>45645.863495370373</v>
      </c>
      <c r="M628">
        <v>45645.863495370373</v>
      </c>
      <c r="N628">
        <v>7</v>
      </c>
      <c r="O628">
        <v>7</v>
      </c>
      <c r="P628" t="s">
        <v>185</v>
      </c>
      <c r="Q628" t="b">
        <v>0</v>
      </c>
      <c r="R628" t="s">
        <v>2064</v>
      </c>
    </row>
    <row r="629" spans="1:18" x14ac:dyDescent="0.25">
      <c r="A629">
        <v>0</v>
      </c>
      <c r="B629">
        <v>638</v>
      </c>
      <c r="D629" t="s">
        <v>147</v>
      </c>
      <c r="E629" t="s">
        <v>182</v>
      </c>
      <c r="I629" t="s">
        <v>2065</v>
      </c>
      <c r="J629" t="s">
        <v>2066</v>
      </c>
      <c r="K629">
        <v>638</v>
      </c>
      <c r="L629">
        <v>45645.863495370373</v>
      </c>
      <c r="M629">
        <v>45645.863495370373</v>
      </c>
      <c r="N629">
        <v>7</v>
      </c>
      <c r="O629">
        <v>7</v>
      </c>
      <c r="P629" t="s">
        <v>185</v>
      </c>
      <c r="Q629" t="b">
        <v>0</v>
      </c>
      <c r="R629" t="s">
        <v>2067</v>
      </c>
    </row>
    <row r="630" spans="1:18" x14ac:dyDescent="0.25">
      <c r="A630">
        <v>0</v>
      </c>
      <c r="B630">
        <v>639</v>
      </c>
      <c r="D630" t="s">
        <v>147</v>
      </c>
      <c r="E630" t="s">
        <v>182</v>
      </c>
      <c r="I630" t="s">
        <v>2068</v>
      </c>
      <c r="J630" t="s">
        <v>2069</v>
      </c>
      <c r="K630">
        <v>639</v>
      </c>
      <c r="L630">
        <v>45645.863495370373</v>
      </c>
      <c r="M630">
        <v>45645.863495370373</v>
      </c>
      <c r="N630">
        <v>7</v>
      </c>
      <c r="O630">
        <v>7</v>
      </c>
      <c r="P630" t="s">
        <v>185</v>
      </c>
      <c r="Q630" t="b">
        <v>0</v>
      </c>
      <c r="R630" t="s">
        <v>2070</v>
      </c>
    </row>
    <row r="631" spans="1:18" x14ac:dyDescent="0.25">
      <c r="A631">
        <v>0</v>
      </c>
      <c r="B631">
        <v>640</v>
      </c>
      <c r="D631" t="s">
        <v>147</v>
      </c>
      <c r="E631" t="s">
        <v>182</v>
      </c>
      <c r="I631" t="s">
        <v>2071</v>
      </c>
      <c r="J631" t="s">
        <v>2072</v>
      </c>
      <c r="K631">
        <v>640</v>
      </c>
      <c r="L631">
        <v>45645.863495370373</v>
      </c>
      <c r="M631">
        <v>45645.863495370373</v>
      </c>
      <c r="N631">
        <v>7</v>
      </c>
      <c r="O631">
        <v>7</v>
      </c>
      <c r="P631" t="s">
        <v>185</v>
      </c>
      <c r="Q631" t="b">
        <v>0</v>
      </c>
      <c r="R631" t="s">
        <v>2073</v>
      </c>
    </row>
    <row r="632" spans="1:18" x14ac:dyDescent="0.25">
      <c r="A632">
        <v>0</v>
      </c>
      <c r="B632">
        <v>641</v>
      </c>
      <c r="D632" t="s">
        <v>147</v>
      </c>
      <c r="E632" t="s">
        <v>182</v>
      </c>
      <c r="I632" t="s">
        <v>2074</v>
      </c>
      <c r="J632" t="s">
        <v>2075</v>
      </c>
      <c r="K632">
        <v>641</v>
      </c>
      <c r="L632">
        <v>45645.863495370373</v>
      </c>
      <c r="M632">
        <v>45645.863495370373</v>
      </c>
      <c r="N632">
        <v>7</v>
      </c>
      <c r="O632">
        <v>7</v>
      </c>
      <c r="P632" t="s">
        <v>185</v>
      </c>
      <c r="Q632" t="b">
        <v>0</v>
      </c>
      <c r="R632" t="s">
        <v>2076</v>
      </c>
    </row>
    <row r="633" spans="1:18" x14ac:dyDescent="0.25">
      <c r="A633">
        <v>0</v>
      </c>
      <c r="B633">
        <v>642</v>
      </c>
      <c r="D633" t="s">
        <v>147</v>
      </c>
      <c r="E633" t="s">
        <v>182</v>
      </c>
      <c r="I633" t="s">
        <v>2077</v>
      </c>
      <c r="J633" t="s">
        <v>2078</v>
      </c>
      <c r="K633">
        <v>642</v>
      </c>
      <c r="L633">
        <v>45645.863495370373</v>
      </c>
      <c r="M633">
        <v>45645.863495370373</v>
      </c>
      <c r="N633">
        <v>7</v>
      </c>
      <c r="O633">
        <v>7</v>
      </c>
      <c r="P633" t="s">
        <v>185</v>
      </c>
      <c r="Q633" t="b">
        <v>0</v>
      </c>
      <c r="R633" t="s">
        <v>2079</v>
      </c>
    </row>
    <row r="634" spans="1:18" x14ac:dyDescent="0.25">
      <c r="A634">
        <v>0</v>
      </c>
      <c r="B634">
        <v>643</v>
      </c>
      <c r="D634" t="s">
        <v>147</v>
      </c>
      <c r="E634" t="s">
        <v>182</v>
      </c>
      <c r="I634" t="s">
        <v>2080</v>
      </c>
      <c r="J634" t="s">
        <v>2081</v>
      </c>
      <c r="K634">
        <v>643</v>
      </c>
      <c r="L634">
        <v>45645.863495370373</v>
      </c>
      <c r="M634">
        <v>45645.863495370373</v>
      </c>
      <c r="N634">
        <v>7</v>
      </c>
      <c r="O634">
        <v>7</v>
      </c>
      <c r="P634" t="s">
        <v>185</v>
      </c>
      <c r="Q634" t="b">
        <v>0</v>
      </c>
      <c r="R634" t="s">
        <v>2082</v>
      </c>
    </row>
    <row r="635" spans="1:18" x14ac:dyDescent="0.25">
      <c r="A635">
        <v>0</v>
      </c>
      <c r="B635">
        <v>644</v>
      </c>
      <c r="D635" t="s">
        <v>147</v>
      </c>
      <c r="E635" t="s">
        <v>182</v>
      </c>
      <c r="I635" t="s">
        <v>2083</v>
      </c>
      <c r="J635" t="s">
        <v>2084</v>
      </c>
      <c r="K635">
        <v>644</v>
      </c>
      <c r="L635">
        <v>45645.863495370373</v>
      </c>
      <c r="M635">
        <v>45645.863495370373</v>
      </c>
      <c r="N635">
        <v>7</v>
      </c>
      <c r="O635">
        <v>7</v>
      </c>
      <c r="P635" t="s">
        <v>185</v>
      </c>
      <c r="Q635" t="b">
        <v>0</v>
      </c>
      <c r="R635" t="s">
        <v>2085</v>
      </c>
    </row>
    <row r="636" spans="1:18" x14ac:dyDescent="0.25">
      <c r="A636">
        <v>0</v>
      </c>
      <c r="B636">
        <v>645</v>
      </c>
      <c r="D636" t="s">
        <v>147</v>
      </c>
      <c r="E636" t="s">
        <v>182</v>
      </c>
      <c r="I636" t="s">
        <v>2086</v>
      </c>
      <c r="J636" t="s">
        <v>2087</v>
      </c>
      <c r="K636">
        <v>645</v>
      </c>
      <c r="L636">
        <v>45645.863495370373</v>
      </c>
      <c r="M636">
        <v>45645.863495370373</v>
      </c>
      <c r="N636">
        <v>7</v>
      </c>
      <c r="O636">
        <v>7</v>
      </c>
      <c r="P636" t="s">
        <v>185</v>
      </c>
      <c r="Q636" t="b">
        <v>0</v>
      </c>
      <c r="R636" t="s">
        <v>2088</v>
      </c>
    </row>
    <row r="637" spans="1:18" x14ac:dyDescent="0.25">
      <c r="A637">
        <v>0</v>
      </c>
      <c r="B637">
        <v>646</v>
      </c>
      <c r="D637" t="s">
        <v>147</v>
      </c>
      <c r="E637" t="s">
        <v>182</v>
      </c>
      <c r="I637" t="s">
        <v>2089</v>
      </c>
      <c r="J637" t="s">
        <v>2090</v>
      </c>
      <c r="K637">
        <v>646</v>
      </c>
      <c r="L637">
        <v>45645.863495370373</v>
      </c>
      <c r="M637">
        <v>45645.863495370373</v>
      </c>
      <c r="N637">
        <v>7</v>
      </c>
      <c r="O637">
        <v>7</v>
      </c>
      <c r="P637" t="s">
        <v>185</v>
      </c>
      <c r="Q637" t="b">
        <v>0</v>
      </c>
      <c r="R637" t="s">
        <v>2091</v>
      </c>
    </row>
    <row r="638" spans="1:18" x14ac:dyDescent="0.25">
      <c r="A638">
        <v>0</v>
      </c>
      <c r="B638">
        <v>647</v>
      </c>
      <c r="D638" t="s">
        <v>147</v>
      </c>
      <c r="E638" t="s">
        <v>182</v>
      </c>
      <c r="I638" t="s">
        <v>2092</v>
      </c>
      <c r="J638" t="s">
        <v>2093</v>
      </c>
      <c r="K638">
        <v>647</v>
      </c>
      <c r="L638">
        <v>45645.863495370373</v>
      </c>
      <c r="M638">
        <v>45645.863495370373</v>
      </c>
      <c r="N638">
        <v>7</v>
      </c>
      <c r="O638">
        <v>7</v>
      </c>
      <c r="P638" t="s">
        <v>185</v>
      </c>
      <c r="Q638" t="b">
        <v>0</v>
      </c>
      <c r="R638" t="s">
        <v>2094</v>
      </c>
    </row>
    <row r="639" spans="1:18" x14ac:dyDescent="0.25">
      <c r="A639">
        <v>0</v>
      </c>
      <c r="B639">
        <v>648</v>
      </c>
      <c r="D639" t="s">
        <v>147</v>
      </c>
      <c r="E639" t="s">
        <v>182</v>
      </c>
      <c r="I639" t="s">
        <v>2095</v>
      </c>
      <c r="J639" t="s">
        <v>2096</v>
      </c>
      <c r="K639">
        <v>648</v>
      </c>
      <c r="L639">
        <v>45645.863495370373</v>
      </c>
      <c r="M639">
        <v>45645.863495370373</v>
      </c>
      <c r="N639">
        <v>7</v>
      </c>
      <c r="O639">
        <v>7</v>
      </c>
      <c r="P639" t="s">
        <v>185</v>
      </c>
      <c r="Q639" t="b">
        <v>0</v>
      </c>
      <c r="R639" t="s">
        <v>2097</v>
      </c>
    </row>
    <row r="640" spans="1:18" x14ac:dyDescent="0.25">
      <c r="A640">
        <v>0</v>
      </c>
      <c r="B640">
        <v>649</v>
      </c>
      <c r="D640" t="s">
        <v>147</v>
      </c>
      <c r="E640" t="s">
        <v>182</v>
      </c>
      <c r="I640" t="s">
        <v>2098</v>
      </c>
      <c r="J640" t="s">
        <v>2099</v>
      </c>
      <c r="K640">
        <v>649</v>
      </c>
      <c r="L640">
        <v>45645.863495370373</v>
      </c>
      <c r="M640">
        <v>45645.863495370373</v>
      </c>
      <c r="N640">
        <v>7</v>
      </c>
      <c r="O640">
        <v>7</v>
      </c>
      <c r="P640" t="s">
        <v>185</v>
      </c>
      <c r="Q640" t="b">
        <v>0</v>
      </c>
      <c r="R640" t="s">
        <v>2100</v>
      </c>
    </row>
    <row r="641" spans="1:18" x14ac:dyDescent="0.25">
      <c r="A641">
        <v>0</v>
      </c>
      <c r="B641">
        <v>650</v>
      </c>
      <c r="D641" t="s">
        <v>147</v>
      </c>
      <c r="E641" t="s">
        <v>182</v>
      </c>
      <c r="I641" t="s">
        <v>2101</v>
      </c>
      <c r="J641" t="s">
        <v>2102</v>
      </c>
      <c r="K641">
        <v>650</v>
      </c>
      <c r="L641">
        <v>45645.863495370373</v>
      </c>
      <c r="M641">
        <v>45645.863495370373</v>
      </c>
      <c r="N641">
        <v>7</v>
      </c>
      <c r="O641">
        <v>7</v>
      </c>
      <c r="P641" t="s">
        <v>185</v>
      </c>
      <c r="Q641" t="b">
        <v>0</v>
      </c>
      <c r="R641" t="s">
        <v>2103</v>
      </c>
    </row>
    <row r="642" spans="1:18" x14ac:dyDescent="0.25">
      <c r="A642">
        <v>0</v>
      </c>
      <c r="B642">
        <v>651</v>
      </c>
      <c r="D642" t="s">
        <v>147</v>
      </c>
      <c r="E642" t="s">
        <v>182</v>
      </c>
      <c r="I642" t="s">
        <v>2104</v>
      </c>
      <c r="J642" t="s">
        <v>2105</v>
      </c>
      <c r="K642">
        <v>651</v>
      </c>
      <c r="L642">
        <v>45645.863495370373</v>
      </c>
      <c r="M642">
        <v>45645.863495370373</v>
      </c>
      <c r="N642">
        <v>7</v>
      </c>
      <c r="O642">
        <v>7</v>
      </c>
      <c r="P642" t="s">
        <v>185</v>
      </c>
      <c r="Q642" t="b">
        <v>0</v>
      </c>
      <c r="R642" t="s">
        <v>2106</v>
      </c>
    </row>
    <row r="643" spans="1:18" x14ac:dyDescent="0.25">
      <c r="A643">
        <v>0</v>
      </c>
      <c r="B643">
        <v>652</v>
      </c>
      <c r="D643" t="s">
        <v>147</v>
      </c>
      <c r="E643" t="s">
        <v>182</v>
      </c>
      <c r="I643" t="s">
        <v>2107</v>
      </c>
      <c r="J643" t="s">
        <v>2108</v>
      </c>
      <c r="K643">
        <v>652</v>
      </c>
      <c r="L643">
        <v>45645.863495370373</v>
      </c>
      <c r="M643">
        <v>45645.863495370373</v>
      </c>
      <c r="N643">
        <v>7</v>
      </c>
      <c r="O643">
        <v>7</v>
      </c>
      <c r="P643" t="s">
        <v>185</v>
      </c>
      <c r="Q643" t="b">
        <v>0</v>
      </c>
      <c r="R643" t="s">
        <v>2109</v>
      </c>
    </row>
    <row r="644" spans="1:18" x14ac:dyDescent="0.25">
      <c r="A644">
        <v>0</v>
      </c>
      <c r="B644">
        <v>653</v>
      </c>
      <c r="D644" t="s">
        <v>147</v>
      </c>
      <c r="E644" t="s">
        <v>182</v>
      </c>
      <c r="I644" t="s">
        <v>2110</v>
      </c>
      <c r="J644" t="s">
        <v>2111</v>
      </c>
      <c r="K644">
        <v>653</v>
      </c>
      <c r="L644">
        <v>45645.863495370373</v>
      </c>
      <c r="M644">
        <v>45645.863495370373</v>
      </c>
      <c r="N644">
        <v>7</v>
      </c>
      <c r="O644">
        <v>7</v>
      </c>
      <c r="P644" t="s">
        <v>185</v>
      </c>
      <c r="Q644" t="b">
        <v>0</v>
      </c>
      <c r="R644" t="s">
        <v>2112</v>
      </c>
    </row>
    <row r="645" spans="1:18" x14ac:dyDescent="0.25">
      <c r="A645">
        <v>0</v>
      </c>
      <c r="B645">
        <v>654</v>
      </c>
      <c r="D645" t="s">
        <v>147</v>
      </c>
      <c r="E645" t="s">
        <v>182</v>
      </c>
      <c r="I645" t="s">
        <v>2113</v>
      </c>
      <c r="J645" t="s">
        <v>2114</v>
      </c>
      <c r="K645">
        <v>654</v>
      </c>
      <c r="L645">
        <v>45645.863495370373</v>
      </c>
      <c r="M645">
        <v>45645.863495370373</v>
      </c>
      <c r="N645">
        <v>7</v>
      </c>
      <c r="O645">
        <v>7</v>
      </c>
      <c r="P645" t="s">
        <v>185</v>
      </c>
      <c r="Q645" t="b">
        <v>0</v>
      </c>
      <c r="R645" t="s">
        <v>2115</v>
      </c>
    </row>
    <row r="646" spans="1:18" x14ac:dyDescent="0.25">
      <c r="A646">
        <v>0</v>
      </c>
      <c r="B646">
        <v>655</v>
      </c>
      <c r="D646" t="s">
        <v>147</v>
      </c>
      <c r="E646" t="s">
        <v>182</v>
      </c>
      <c r="I646" t="s">
        <v>2116</v>
      </c>
      <c r="J646" t="s">
        <v>2117</v>
      </c>
      <c r="K646">
        <v>655</v>
      </c>
      <c r="L646">
        <v>45645.863495370373</v>
      </c>
      <c r="M646">
        <v>45645.863495370373</v>
      </c>
      <c r="N646">
        <v>7</v>
      </c>
      <c r="O646">
        <v>7</v>
      </c>
      <c r="P646" t="s">
        <v>185</v>
      </c>
      <c r="Q646" t="b">
        <v>0</v>
      </c>
      <c r="R646" t="s">
        <v>2118</v>
      </c>
    </row>
    <row r="647" spans="1:18" x14ac:dyDescent="0.25">
      <c r="A647">
        <v>0</v>
      </c>
      <c r="B647">
        <v>656</v>
      </c>
      <c r="D647" t="s">
        <v>147</v>
      </c>
      <c r="E647" t="s">
        <v>182</v>
      </c>
      <c r="I647" t="s">
        <v>2119</v>
      </c>
      <c r="J647" t="s">
        <v>2120</v>
      </c>
      <c r="K647">
        <v>656</v>
      </c>
      <c r="L647">
        <v>45645.863495370373</v>
      </c>
      <c r="M647">
        <v>45645.863495370373</v>
      </c>
      <c r="N647">
        <v>7</v>
      </c>
      <c r="O647">
        <v>7</v>
      </c>
      <c r="P647" t="s">
        <v>185</v>
      </c>
      <c r="Q647" t="b">
        <v>0</v>
      </c>
      <c r="R647" t="s">
        <v>2121</v>
      </c>
    </row>
    <row r="648" spans="1:18" x14ac:dyDescent="0.25">
      <c r="A648">
        <v>0</v>
      </c>
      <c r="B648">
        <v>657</v>
      </c>
      <c r="D648" t="s">
        <v>147</v>
      </c>
      <c r="E648" t="s">
        <v>182</v>
      </c>
      <c r="I648" t="s">
        <v>2122</v>
      </c>
      <c r="J648" t="s">
        <v>2123</v>
      </c>
      <c r="K648">
        <v>657</v>
      </c>
      <c r="L648">
        <v>45645.863495370373</v>
      </c>
      <c r="M648">
        <v>45645.863495370373</v>
      </c>
      <c r="N648">
        <v>7</v>
      </c>
      <c r="O648">
        <v>7</v>
      </c>
      <c r="P648" t="s">
        <v>185</v>
      </c>
      <c r="Q648" t="b">
        <v>0</v>
      </c>
      <c r="R648" t="s">
        <v>2124</v>
      </c>
    </row>
    <row r="649" spans="1:18" x14ac:dyDescent="0.25">
      <c r="A649">
        <v>0</v>
      </c>
      <c r="B649">
        <v>658</v>
      </c>
      <c r="D649" t="s">
        <v>147</v>
      </c>
      <c r="E649" t="s">
        <v>182</v>
      </c>
      <c r="I649" t="s">
        <v>2125</v>
      </c>
      <c r="J649" t="s">
        <v>2126</v>
      </c>
      <c r="K649">
        <v>658</v>
      </c>
      <c r="L649">
        <v>45645.863495370373</v>
      </c>
      <c r="M649">
        <v>45645.863495370373</v>
      </c>
      <c r="N649">
        <v>7</v>
      </c>
      <c r="O649">
        <v>7</v>
      </c>
      <c r="P649" t="s">
        <v>185</v>
      </c>
      <c r="Q649" t="b">
        <v>0</v>
      </c>
      <c r="R649" t="s">
        <v>2127</v>
      </c>
    </row>
    <row r="650" spans="1:18" x14ac:dyDescent="0.25">
      <c r="A650">
        <v>0</v>
      </c>
      <c r="B650">
        <v>659</v>
      </c>
      <c r="D650" t="s">
        <v>147</v>
      </c>
      <c r="E650" t="s">
        <v>182</v>
      </c>
      <c r="I650" t="s">
        <v>2128</v>
      </c>
      <c r="J650" t="s">
        <v>2129</v>
      </c>
      <c r="K650">
        <v>659</v>
      </c>
      <c r="L650">
        <v>45645.863495370373</v>
      </c>
      <c r="M650">
        <v>45645.863495370373</v>
      </c>
      <c r="N650">
        <v>7</v>
      </c>
      <c r="O650">
        <v>7</v>
      </c>
      <c r="P650" t="s">
        <v>185</v>
      </c>
      <c r="Q650" t="b">
        <v>0</v>
      </c>
      <c r="R650" t="s">
        <v>2130</v>
      </c>
    </row>
    <row r="651" spans="1:18" x14ac:dyDescent="0.25">
      <c r="A651">
        <v>0</v>
      </c>
      <c r="B651">
        <v>660</v>
      </c>
      <c r="D651" t="s">
        <v>147</v>
      </c>
      <c r="E651" t="s">
        <v>182</v>
      </c>
      <c r="I651" t="s">
        <v>2131</v>
      </c>
      <c r="J651" t="s">
        <v>2132</v>
      </c>
      <c r="K651">
        <v>660</v>
      </c>
      <c r="L651">
        <v>45645.863495370373</v>
      </c>
      <c r="M651">
        <v>45645.863495370373</v>
      </c>
      <c r="N651">
        <v>7</v>
      </c>
      <c r="O651">
        <v>7</v>
      </c>
      <c r="P651" t="s">
        <v>185</v>
      </c>
      <c r="Q651" t="b">
        <v>0</v>
      </c>
      <c r="R651" t="s">
        <v>2133</v>
      </c>
    </row>
    <row r="652" spans="1:18" x14ac:dyDescent="0.25">
      <c r="A652">
        <v>0</v>
      </c>
      <c r="B652">
        <v>661</v>
      </c>
      <c r="D652" t="s">
        <v>147</v>
      </c>
      <c r="E652" t="s">
        <v>182</v>
      </c>
      <c r="I652" t="s">
        <v>2134</v>
      </c>
      <c r="J652" t="s">
        <v>2135</v>
      </c>
      <c r="K652">
        <v>661</v>
      </c>
      <c r="L652">
        <v>45645.863495370373</v>
      </c>
      <c r="M652">
        <v>45645.863495370373</v>
      </c>
      <c r="N652">
        <v>7</v>
      </c>
      <c r="O652">
        <v>7</v>
      </c>
      <c r="P652" t="s">
        <v>185</v>
      </c>
      <c r="Q652" t="b">
        <v>0</v>
      </c>
      <c r="R652" t="s">
        <v>2136</v>
      </c>
    </row>
    <row r="653" spans="1:18" x14ac:dyDescent="0.25">
      <c r="A653">
        <v>0</v>
      </c>
      <c r="B653">
        <v>662</v>
      </c>
      <c r="D653" t="s">
        <v>147</v>
      </c>
      <c r="E653" t="s">
        <v>182</v>
      </c>
      <c r="I653" t="s">
        <v>2137</v>
      </c>
      <c r="J653" t="s">
        <v>2138</v>
      </c>
      <c r="K653">
        <v>662</v>
      </c>
      <c r="L653">
        <v>45645.863495370373</v>
      </c>
      <c r="M653">
        <v>45645.863495370373</v>
      </c>
      <c r="N653">
        <v>7</v>
      </c>
      <c r="O653">
        <v>7</v>
      </c>
      <c r="P653" t="s">
        <v>185</v>
      </c>
      <c r="Q653" t="b">
        <v>0</v>
      </c>
      <c r="R653" t="s">
        <v>2139</v>
      </c>
    </row>
    <row r="654" spans="1:18" x14ac:dyDescent="0.25">
      <c r="A654">
        <v>0</v>
      </c>
      <c r="B654">
        <v>663</v>
      </c>
      <c r="D654" t="s">
        <v>147</v>
      </c>
      <c r="E654" t="s">
        <v>182</v>
      </c>
      <c r="I654" t="s">
        <v>2140</v>
      </c>
      <c r="J654" t="s">
        <v>2141</v>
      </c>
      <c r="K654">
        <v>663</v>
      </c>
      <c r="L654">
        <v>45645.863495370373</v>
      </c>
      <c r="M654">
        <v>45645.863495370373</v>
      </c>
      <c r="N654">
        <v>7</v>
      </c>
      <c r="O654">
        <v>7</v>
      </c>
      <c r="P654" t="s">
        <v>185</v>
      </c>
      <c r="Q654" t="b">
        <v>0</v>
      </c>
      <c r="R654" t="s">
        <v>2142</v>
      </c>
    </row>
    <row r="655" spans="1:18" x14ac:dyDescent="0.25">
      <c r="A655">
        <v>0</v>
      </c>
      <c r="B655">
        <v>664</v>
      </c>
      <c r="D655" t="s">
        <v>147</v>
      </c>
      <c r="E655" t="s">
        <v>182</v>
      </c>
      <c r="I655" t="s">
        <v>2143</v>
      </c>
      <c r="J655" t="s">
        <v>2144</v>
      </c>
      <c r="K655">
        <v>664</v>
      </c>
      <c r="L655">
        <v>45645.863495370373</v>
      </c>
      <c r="M655">
        <v>45645.863495370373</v>
      </c>
      <c r="N655">
        <v>7</v>
      </c>
      <c r="O655">
        <v>7</v>
      </c>
      <c r="P655" t="s">
        <v>185</v>
      </c>
      <c r="Q655" t="b">
        <v>0</v>
      </c>
      <c r="R655" t="s">
        <v>2145</v>
      </c>
    </row>
    <row r="656" spans="1:18" x14ac:dyDescent="0.25">
      <c r="A656">
        <v>0</v>
      </c>
      <c r="B656">
        <v>665</v>
      </c>
      <c r="D656" t="s">
        <v>147</v>
      </c>
      <c r="E656" t="s">
        <v>182</v>
      </c>
      <c r="I656" t="s">
        <v>2146</v>
      </c>
      <c r="J656" t="s">
        <v>2147</v>
      </c>
      <c r="K656">
        <v>665</v>
      </c>
      <c r="L656">
        <v>45645.863495370373</v>
      </c>
      <c r="M656">
        <v>45645.863495370373</v>
      </c>
      <c r="N656">
        <v>7</v>
      </c>
      <c r="O656">
        <v>7</v>
      </c>
      <c r="P656" t="s">
        <v>185</v>
      </c>
      <c r="Q656" t="b">
        <v>0</v>
      </c>
      <c r="R656" t="s">
        <v>2148</v>
      </c>
    </row>
    <row r="657" spans="1:18" x14ac:dyDescent="0.25">
      <c r="A657">
        <v>0</v>
      </c>
      <c r="B657">
        <v>666</v>
      </c>
      <c r="D657" t="s">
        <v>147</v>
      </c>
      <c r="E657" t="s">
        <v>182</v>
      </c>
      <c r="I657" t="s">
        <v>2149</v>
      </c>
      <c r="J657" t="s">
        <v>2150</v>
      </c>
      <c r="K657">
        <v>666</v>
      </c>
      <c r="L657">
        <v>45645.863495370373</v>
      </c>
      <c r="M657">
        <v>45645.863495370373</v>
      </c>
      <c r="N657">
        <v>7</v>
      </c>
      <c r="O657">
        <v>7</v>
      </c>
      <c r="P657" t="s">
        <v>185</v>
      </c>
      <c r="Q657" t="b">
        <v>0</v>
      </c>
      <c r="R657" t="s">
        <v>2151</v>
      </c>
    </row>
    <row r="658" spans="1:18" x14ac:dyDescent="0.25">
      <c r="A658">
        <v>0</v>
      </c>
      <c r="B658">
        <v>667</v>
      </c>
      <c r="D658" t="s">
        <v>147</v>
      </c>
      <c r="E658" t="s">
        <v>182</v>
      </c>
      <c r="I658" t="s">
        <v>2152</v>
      </c>
      <c r="J658" t="s">
        <v>2153</v>
      </c>
      <c r="K658">
        <v>667</v>
      </c>
      <c r="L658">
        <v>45645.863506944443</v>
      </c>
      <c r="M658">
        <v>45645.863506944443</v>
      </c>
      <c r="N658">
        <v>7</v>
      </c>
      <c r="O658">
        <v>7</v>
      </c>
      <c r="P658" t="s">
        <v>185</v>
      </c>
      <c r="Q658" t="b">
        <v>0</v>
      </c>
      <c r="R658" t="s">
        <v>2154</v>
      </c>
    </row>
    <row r="659" spans="1:18" x14ac:dyDescent="0.25">
      <c r="A659">
        <v>0</v>
      </c>
      <c r="B659">
        <v>668</v>
      </c>
      <c r="D659" t="s">
        <v>147</v>
      </c>
      <c r="E659" t="s">
        <v>182</v>
      </c>
      <c r="I659" t="s">
        <v>2155</v>
      </c>
      <c r="J659" t="s">
        <v>2156</v>
      </c>
      <c r="K659">
        <v>668</v>
      </c>
      <c r="L659">
        <v>45645.863506944443</v>
      </c>
      <c r="M659">
        <v>45645.863506944443</v>
      </c>
      <c r="N659">
        <v>7</v>
      </c>
      <c r="O659">
        <v>7</v>
      </c>
      <c r="P659" t="s">
        <v>185</v>
      </c>
      <c r="Q659" t="b">
        <v>0</v>
      </c>
      <c r="R659" t="s">
        <v>2157</v>
      </c>
    </row>
    <row r="660" spans="1:18" x14ac:dyDescent="0.25">
      <c r="A660">
        <v>0</v>
      </c>
      <c r="B660">
        <v>669</v>
      </c>
      <c r="D660" t="s">
        <v>147</v>
      </c>
      <c r="E660" t="s">
        <v>182</v>
      </c>
      <c r="I660" t="s">
        <v>2158</v>
      </c>
      <c r="J660" t="s">
        <v>2159</v>
      </c>
      <c r="K660">
        <v>669</v>
      </c>
      <c r="L660">
        <v>45645.863506944443</v>
      </c>
      <c r="M660">
        <v>45645.863506944443</v>
      </c>
      <c r="N660">
        <v>7</v>
      </c>
      <c r="O660">
        <v>7</v>
      </c>
      <c r="P660" t="s">
        <v>185</v>
      </c>
      <c r="Q660" t="b">
        <v>0</v>
      </c>
      <c r="R660" t="s">
        <v>2160</v>
      </c>
    </row>
    <row r="661" spans="1:18" x14ac:dyDescent="0.25">
      <c r="A661">
        <v>0</v>
      </c>
      <c r="B661">
        <v>670</v>
      </c>
      <c r="D661" t="s">
        <v>147</v>
      </c>
      <c r="E661" t="s">
        <v>182</v>
      </c>
      <c r="I661" t="s">
        <v>2161</v>
      </c>
      <c r="J661" t="s">
        <v>2162</v>
      </c>
      <c r="K661">
        <v>670</v>
      </c>
      <c r="L661">
        <v>45645.863506944443</v>
      </c>
      <c r="M661">
        <v>45645.863506944443</v>
      </c>
      <c r="N661">
        <v>7</v>
      </c>
      <c r="O661">
        <v>7</v>
      </c>
      <c r="P661" t="s">
        <v>185</v>
      </c>
      <c r="Q661" t="b">
        <v>0</v>
      </c>
      <c r="R661" t="s">
        <v>2163</v>
      </c>
    </row>
    <row r="662" spans="1:18" x14ac:dyDescent="0.25">
      <c r="A662">
        <v>0</v>
      </c>
      <c r="B662">
        <v>671</v>
      </c>
      <c r="D662" t="s">
        <v>147</v>
      </c>
      <c r="E662" t="s">
        <v>182</v>
      </c>
      <c r="I662" t="s">
        <v>2164</v>
      </c>
      <c r="J662" t="s">
        <v>2165</v>
      </c>
      <c r="K662">
        <v>671</v>
      </c>
      <c r="L662">
        <v>45645.863506944443</v>
      </c>
      <c r="M662">
        <v>45645.863506944443</v>
      </c>
      <c r="N662">
        <v>7</v>
      </c>
      <c r="O662">
        <v>7</v>
      </c>
      <c r="P662" t="s">
        <v>185</v>
      </c>
      <c r="Q662" t="b">
        <v>0</v>
      </c>
      <c r="R662" t="s">
        <v>2166</v>
      </c>
    </row>
    <row r="663" spans="1:18" x14ac:dyDescent="0.25">
      <c r="A663">
        <v>0</v>
      </c>
      <c r="B663">
        <v>672</v>
      </c>
      <c r="D663" t="s">
        <v>147</v>
      </c>
      <c r="E663" t="s">
        <v>182</v>
      </c>
      <c r="I663" t="s">
        <v>2167</v>
      </c>
      <c r="J663" t="s">
        <v>2168</v>
      </c>
      <c r="K663">
        <v>672</v>
      </c>
      <c r="L663">
        <v>45645.863506944443</v>
      </c>
      <c r="M663">
        <v>45645.863506944443</v>
      </c>
      <c r="N663">
        <v>7</v>
      </c>
      <c r="O663">
        <v>7</v>
      </c>
      <c r="P663" t="s">
        <v>185</v>
      </c>
      <c r="Q663" t="b">
        <v>0</v>
      </c>
      <c r="R663" t="s">
        <v>2169</v>
      </c>
    </row>
    <row r="664" spans="1:18" x14ac:dyDescent="0.25">
      <c r="A664">
        <v>0</v>
      </c>
      <c r="B664">
        <v>673</v>
      </c>
      <c r="D664" t="s">
        <v>147</v>
      </c>
      <c r="E664" t="s">
        <v>182</v>
      </c>
      <c r="I664" t="s">
        <v>2170</v>
      </c>
      <c r="J664" t="s">
        <v>2171</v>
      </c>
      <c r="K664">
        <v>673</v>
      </c>
      <c r="L664">
        <v>45645.863506944443</v>
      </c>
      <c r="M664">
        <v>45645.863506944443</v>
      </c>
      <c r="N664">
        <v>7</v>
      </c>
      <c r="O664">
        <v>7</v>
      </c>
      <c r="P664" t="s">
        <v>185</v>
      </c>
      <c r="Q664" t="b">
        <v>0</v>
      </c>
      <c r="R664" t="s">
        <v>2172</v>
      </c>
    </row>
    <row r="665" spans="1:18" x14ac:dyDescent="0.25">
      <c r="A665">
        <v>0</v>
      </c>
      <c r="B665">
        <v>674</v>
      </c>
      <c r="D665" t="s">
        <v>147</v>
      </c>
      <c r="E665" t="s">
        <v>182</v>
      </c>
      <c r="I665" t="s">
        <v>2173</v>
      </c>
      <c r="J665" t="s">
        <v>2174</v>
      </c>
      <c r="K665">
        <v>674</v>
      </c>
      <c r="L665">
        <v>45645.863506944443</v>
      </c>
      <c r="M665">
        <v>45645.863506944443</v>
      </c>
      <c r="N665">
        <v>7</v>
      </c>
      <c r="O665">
        <v>7</v>
      </c>
      <c r="P665" t="s">
        <v>185</v>
      </c>
      <c r="Q665" t="b">
        <v>0</v>
      </c>
      <c r="R665" t="s">
        <v>2175</v>
      </c>
    </row>
    <row r="666" spans="1:18" x14ac:dyDescent="0.25">
      <c r="A666">
        <v>0</v>
      </c>
      <c r="B666">
        <v>675</v>
      </c>
      <c r="D666" t="s">
        <v>147</v>
      </c>
      <c r="E666" t="s">
        <v>182</v>
      </c>
      <c r="I666" t="s">
        <v>2176</v>
      </c>
      <c r="J666" t="s">
        <v>2177</v>
      </c>
      <c r="K666">
        <v>675</v>
      </c>
      <c r="L666">
        <v>45645.863506944443</v>
      </c>
      <c r="M666">
        <v>45645.863506944443</v>
      </c>
      <c r="N666">
        <v>7</v>
      </c>
      <c r="O666">
        <v>7</v>
      </c>
      <c r="P666" t="s">
        <v>185</v>
      </c>
      <c r="Q666" t="b">
        <v>0</v>
      </c>
      <c r="R666" t="s">
        <v>2178</v>
      </c>
    </row>
    <row r="667" spans="1:18" x14ac:dyDescent="0.25">
      <c r="A667">
        <v>0</v>
      </c>
      <c r="B667">
        <v>676</v>
      </c>
      <c r="D667" t="s">
        <v>147</v>
      </c>
      <c r="E667" t="s">
        <v>182</v>
      </c>
      <c r="I667" t="s">
        <v>2179</v>
      </c>
      <c r="J667" t="s">
        <v>2180</v>
      </c>
      <c r="K667">
        <v>676</v>
      </c>
      <c r="L667">
        <v>45645.863506944443</v>
      </c>
      <c r="M667">
        <v>45645.863506944443</v>
      </c>
      <c r="N667">
        <v>7</v>
      </c>
      <c r="O667">
        <v>7</v>
      </c>
      <c r="P667" t="s">
        <v>185</v>
      </c>
      <c r="Q667" t="b">
        <v>0</v>
      </c>
      <c r="R667" t="s">
        <v>2181</v>
      </c>
    </row>
    <row r="668" spans="1:18" x14ac:dyDescent="0.25">
      <c r="A668">
        <v>0</v>
      </c>
      <c r="B668">
        <v>677</v>
      </c>
      <c r="D668" t="s">
        <v>147</v>
      </c>
      <c r="E668" t="s">
        <v>182</v>
      </c>
      <c r="I668" t="s">
        <v>2182</v>
      </c>
      <c r="J668" t="s">
        <v>2183</v>
      </c>
      <c r="K668">
        <v>677</v>
      </c>
      <c r="L668">
        <v>45645.863506944443</v>
      </c>
      <c r="M668">
        <v>45645.863506944443</v>
      </c>
      <c r="N668">
        <v>7</v>
      </c>
      <c r="O668">
        <v>7</v>
      </c>
      <c r="P668" t="s">
        <v>185</v>
      </c>
      <c r="Q668" t="b">
        <v>0</v>
      </c>
      <c r="R668" t="s">
        <v>2184</v>
      </c>
    </row>
    <row r="669" spans="1:18" x14ac:dyDescent="0.25">
      <c r="A669">
        <v>0</v>
      </c>
      <c r="B669">
        <v>678</v>
      </c>
      <c r="D669" t="s">
        <v>147</v>
      </c>
      <c r="E669" t="s">
        <v>182</v>
      </c>
      <c r="I669" t="s">
        <v>2185</v>
      </c>
      <c r="J669" t="s">
        <v>2186</v>
      </c>
      <c r="K669">
        <v>678</v>
      </c>
      <c r="L669">
        <v>45645.863506944443</v>
      </c>
      <c r="M669">
        <v>45645.863506944443</v>
      </c>
      <c r="N669">
        <v>7</v>
      </c>
      <c r="O669">
        <v>7</v>
      </c>
      <c r="P669" t="s">
        <v>185</v>
      </c>
      <c r="Q669" t="b">
        <v>0</v>
      </c>
      <c r="R669" t="s">
        <v>2187</v>
      </c>
    </row>
    <row r="670" spans="1:18" x14ac:dyDescent="0.25">
      <c r="A670">
        <v>0</v>
      </c>
      <c r="B670">
        <v>679</v>
      </c>
      <c r="D670" t="s">
        <v>147</v>
      </c>
      <c r="E670" t="s">
        <v>182</v>
      </c>
      <c r="I670" t="s">
        <v>2188</v>
      </c>
      <c r="J670" t="s">
        <v>2189</v>
      </c>
      <c r="K670">
        <v>679</v>
      </c>
      <c r="L670">
        <v>45645.863506944443</v>
      </c>
      <c r="M670">
        <v>45645.863506944443</v>
      </c>
      <c r="N670">
        <v>7</v>
      </c>
      <c r="O670">
        <v>7</v>
      </c>
      <c r="P670" t="s">
        <v>185</v>
      </c>
      <c r="Q670" t="b">
        <v>0</v>
      </c>
      <c r="R670" t="s">
        <v>2190</v>
      </c>
    </row>
    <row r="671" spans="1:18" x14ac:dyDescent="0.25">
      <c r="A671">
        <v>0</v>
      </c>
      <c r="B671">
        <v>680</v>
      </c>
      <c r="D671" t="s">
        <v>147</v>
      </c>
      <c r="E671" t="s">
        <v>182</v>
      </c>
      <c r="I671" t="s">
        <v>2191</v>
      </c>
      <c r="J671" t="s">
        <v>2192</v>
      </c>
      <c r="K671">
        <v>680</v>
      </c>
      <c r="L671">
        <v>45645.863506944443</v>
      </c>
      <c r="M671">
        <v>45645.863506944443</v>
      </c>
      <c r="N671">
        <v>7</v>
      </c>
      <c r="O671">
        <v>7</v>
      </c>
      <c r="P671" t="s">
        <v>185</v>
      </c>
      <c r="Q671" t="b">
        <v>0</v>
      </c>
      <c r="R671" t="s">
        <v>2193</v>
      </c>
    </row>
    <row r="672" spans="1:18" x14ac:dyDescent="0.25">
      <c r="A672">
        <v>0</v>
      </c>
      <c r="B672">
        <v>681</v>
      </c>
      <c r="D672" t="s">
        <v>147</v>
      </c>
      <c r="E672" t="s">
        <v>182</v>
      </c>
      <c r="I672" t="s">
        <v>2194</v>
      </c>
      <c r="J672" t="s">
        <v>2195</v>
      </c>
      <c r="K672">
        <v>681</v>
      </c>
      <c r="L672">
        <v>45645.863506944443</v>
      </c>
      <c r="M672">
        <v>45645.863506944443</v>
      </c>
      <c r="N672">
        <v>7</v>
      </c>
      <c r="O672">
        <v>7</v>
      </c>
      <c r="P672" t="s">
        <v>185</v>
      </c>
      <c r="Q672" t="b">
        <v>0</v>
      </c>
      <c r="R672" t="s">
        <v>2196</v>
      </c>
    </row>
    <row r="673" spans="1:18" x14ac:dyDescent="0.25">
      <c r="A673">
        <v>0</v>
      </c>
      <c r="B673">
        <v>682</v>
      </c>
      <c r="D673" t="s">
        <v>147</v>
      </c>
      <c r="E673" t="s">
        <v>182</v>
      </c>
      <c r="I673" t="s">
        <v>2197</v>
      </c>
      <c r="J673" t="s">
        <v>2198</v>
      </c>
      <c r="K673">
        <v>682</v>
      </c>
      <c r="L673">
        <v>45645.863506944443</v>
      </c>
      <c r="M673">
        <v>45645.863506944443</v>
      </c>
      <c r="N673">
        <v>7</v>
      </c>
      <c r="O673">
        <v>7</v>
      </c>
      <c r="P673" t="s">
        <v>185</v>
      </c>
      <c r="Q673" t="b">
        <v>0</v>
      </c>
      <c r="R673" t="s">
        <v>2199</v>
      </c>
    </row>
    <row r="674" spans="1:18" x14ac:dyDescent="0.25">
      <c r="A674">
        <v>0</v>
      </c>
      <c r="B674">
        <v>683</v>
      </c>
      <c r="D674" t="s">
        <v>147</v>
      </c>
      <c r="E674" t="s">
        <v>182</v>
      </c>
      <c r="I674" t="s">
        <v>2200</v>
      </c>
      <c r="J674" t="s">
        <v>2201</v>
      </c>
      <c r="K674">
        <v>683</v>
      </c>
      <c r="L674">
        <v>45645.863506944443</v>
      </c>
      <c r="M674">
        <v>45645.863506944443</v>
      </c>
      <c r="N674">
        <v>7</v>
      </c>
      <c r="O674">
        <v>7</v>
      </c>
      <c r="P674" t="s">
        <v>185</v>
      </c>
      <c r="Q674" t="b">
        <v>0</v>
      </c>
      <c r="R674" t="s">
        <v>2202</v>
      </c>
    </row>
    <row r="675" spans="1:18" x14ac:dyDescent="0.25">
      <c r="A675">
        <v>0</v>
      </c>
      <c r="B675">
        <v>684</v>
      </c>
      <c r="D675" t="s">
        <v>147</v>
      </c>
      <c r="E675" t="s">
        <v>182</v>
      </c>
      <c r="I675" t="s">
        <v>2203</v>
      </c>
      <c r="J675" t="s">
        <v>2204</v>
      </c>
      <c r="K675">
        <v>684</v>
      </c>
      <c r="L675">
        <v>45645.863506944443</v>
      </c>
      <c r="M675">
        <v>45645.863506944443</v>
      </c>
      <c r="N675">
        <v>7</v>
      </c>
      <c r="O675">
        <v>7</v>
      </c>
      <c r="P675" t="s">
        <v>185</v>
      </c>
      <c r="Q675" t="b">
        <v>0</v>
      </c>
      <c r="R675" t="s">
        <v>2205</v>
      </c>
    </row>
    <row r="676" spans="1:18" x14ac:dyDescent="0.25">
      <c r="A676">
        <v>0</v>
      </c>
      <c r="B676">
        <v>685</v>
      </c>
      <c r="D676" t="s">
        <v>147</v>
      </c>
      <c r="E676" t="s">
        <v>182</v>
      </c>
      <c r="I676" t="s">
        <v>2206</v>
      </c>
      <c r="J676" t="s">
        <v>2207</v>
      </c>
      <c r="K676">
        <v>685</v>
      </c>
      <c r="L676">
        <v>45645.863506944443</v>
      </c>
      <c r="M676">
        <v>45645.863506944443</v>
      </c>
      <c r="N676">
        <v>7</v>
      </c>
      <c r="O676">
        <v>7</v>
      </c>
      <c r="P676" t="s">
        <v>185</v>
      </c>
      <c r="Q676" t="b">
        <v>0</v>
      </c>
      <c r="R676" t="s">
        <v>2208</v>
      </c>
    </row>
    <row r="677" spans="1:18" x14ac:dyDescent="0.25">
      <c r="A677">
        <v>0</v>
      </c>
      <c r="B677">
        <v>686</v>
      </c>
      <c r="D677" t="s">
        <v>147</v>
      </c>
      <c r="E677" t="s">
        <v>182</v>
      </c>
      <c r="I677" t="s">
        <v>2209</v>
      </c>
      <c r="J677" t="s">
        <v>2210</v>
      </c>
      <c r="K677">
        <v>686</v>
      </c>
      <c r="L677">
        <v>45645.863506944443</v>
      </c>
      <c r="M677">
        <v>45645.863506944443</v>
      </c>
      <c r="N677">
        <v>7</v>
      </c>
      <c r="O677">
        <v>7</v>
      </c>
      <c r="P677" t="s">
        <v>185</v>
      </c>
      <c r="Q677" t="b">
        <v>0</v>
      </c>
      <c r="R677" t="s">
        <v>2211</v>
      </c>
    </row>
    <row r="678" spans="1:18" x14ac:dyDescent="0.25">
      <c r="A678">
        <v>0</v>
      </c>
      <c r="B678">
        <v>687</v>
      </c>
      <c r="D678" t="s">
        <v>147</v>
      </c>
      <c r="E678" t="s">
        <v>182</v>
      </c>
      <c r="I678" t="s">
        <v>2212</v>
      </c>
      <c r="J678" t="s">
        <v>2213</v>
      </c>
      <c r="K678">
        <v>687</v>
      </c>
      <c r="L678">
        <v>45645.863506944443</v>
      </c>
      <c r="M678">
        <v>45645.863506944443</v>
      </c>
      <c r="N678">
        <v>7</v>
      </c>
      <c r="O678">
        <v>7</v>
      </c>
      <c r="P678" t="s">
        <v>185</v>
      </c>
      <c r="Q678" t="b">
        <v>0</v>
      </c>
      <c r="R678" t="s">
        <v>2214</v>
      </c>
    </row>
    <row r="679" spans="1:18" x14ac:dyDescent="0.25">
      <c r="A679">
        <v>0</v>
      </c>
      <c r="B679">
        <v>688</v>
      </c>
      <c r="D679" t="s">
        <v>147</v>
      </c>
      <c r="E679" t="s">
        <v>182</v>
      </c>
      <c r="I679" t="s">
        <v>2215</v>
      </c>
      <c r="J679" t="s">
        <v>2216</v>
      </c>
      <c r="K679">
        <v>688</v>
      </c>
      <c r="L679">
        <v>45645.863506944443</v>
      </c>
      <c r="M679">
        <v>45645.863506944443</v>
      </c>
      <c r="N679">
        <v>7</v>
      </c>
      <c r="O679">
        <v>7</v>
      </c>
      <c r="P679" t="s">
        <v>185</v>
      </c>
      <c r="Q679" t="b">
        <v>0</v>
      </c>
      <c r="R679" t="s">
        <v>2217</v>
      </c>
    </row>
    <row r="680" spans="1:18" x14ac:dyDescent="0.25">
      <c r="A680">
        <v>0</v>
      </c>
      <c r="B680">
        <v>689</v>
      </c>
      <c r="D680" t="s">
        <v>147</v>
      </c>
      <c r="E680" t="s">
        <v>182</v>
      </c>
      <c r="I680" t="s">
        <v>2218</v>
      </c>
      <c r="J680" t="s">
        <v>2219</v>
      </c>
      <c r="K680">
        <v>689</v>
      </c>
      <c r="L680">
        <v>45645.863506944443</v>
      </c>
      <c r="M680">
        <v>45645.863506944443</v>
      </c>
      <c r="N680">
        <v>7</v>
      </c>
      <c r="O680">
        <v>7</v>
      </c>
      <c r="P680" t="s">
        <v>185</v>
      </c>
      <c r="Q680" t="b">
        <v>0</v>
      </c>
      <c r="R680" t="s">
        <v>2220</v>
      </c>
    </row>
    <row r="681" spans="1:18" x14ac:dyDescent="0.25">
      <c r="A681">
        <v>0</v>
      </c>
      <c r="B681">
        <v>690</v>
      </c>
      <c r="D681" t="s">
        <v>147</v>
      </c>
      <c r="E681" t="s">
        <v>182</v>
      </c>
      <c r="I681" t="s">
        <v>2221</v>
      </c>
      <c r="J681" t="s">
        <v>2245</v>
      </c>
      <c r="K681">
        <v>690</v>
      </c>
      <c r="L681">
        <v>45814.732905092591</v>
      </c>
      <c r="M681">
        <v>45645.863506944443</v>
      </c>
      <c r="N681">
        <v>7</v>
      </c>
      <c r="O681">
        <v>7</v>
      </c>
      <c r="P681" t="s">
        <v>2246</v>
      </c>
      <c r="Q681" t="b">
        <v>0</v>
      </c>
      <c r="R681" t="s">
        <v>2222</v>
      </c>
    </row>
    <row r="682" spans="1:18" x14ac:dyDescent="0.25">
      <c r="A682">
        <v>0</v>
      </c>
      <c r="B682">
        <v>698</v>
      </c>
      <c r="D682" t="s">
        <v>147</v>
      </c>
      <c r="E682" t="s">
        <v>182</v>
      </c>
      <c r="I682" t="s">
        <v>2247</v>
      </c>
      <c r="J682" t="s">
        <v>2248</v>
      </c>
      <c r="K682">
        <v>698</v>
      </c>
      <c r="L682">
        <v>45814.734085648146</v>
      </c>
      <c r="M682">
        <v>45814.733923611115</v>
      </c>
      <c r="N682">
        <v>7</v>
      </c>
      <c r="O682">
        <v>7</v>
      </c>
      <c r="P682" t="s">
        <v>2246</v>
      </c>
      <c r="Q682" t="b">
        <v>0</v>
      </c>
      <c r="R682" t="s">
        <v>2249</v>
      </c>
    </row>
    <row r="683" spans="1:18" x14ac:dyDescent="0.25">
      <c r="A683">
        <v>0</v>
      </c>
      <c r="B683">
        <v>699</v>
      </c>
      <c r="D683" t="s">
        <v>147</v>
      </c>
      <c r="E683" t="s">
        <v>182</v>
      </c>
      <c r="I683" t="s">
        <v>2250</v>
      </c>
      <c r="J683" t="s">
        <v>2251</v>
      </c>
      <c r="K683">
        <v>699</v>
      </c>
      <c r="L683">
        <v>45814.734143518515</v>
      </c>
      <c r="M683">
        <v>45814.733923611115</v>
      </c>
      <c r="N683">
        <v>7</v>
      </c>
      <c r="O683">
        <v>7</v>
      </c>
      <c r="P683" t="s">
        <v>2246</v>
      </c>
      <c r="Q683" t="b">
        <v>0</v>
      </c>
      <c r="R683" t="s">
        <v>2252</v>
      </c>
    </row>
    <row r="684" spans="1:18" x14ac:dyDescent="0.25">
      <c r="A684">
        <v>0</v>
      </c>
      <c r="B684">
        <v>700</v>
      </c>
      <c r="D684" t="s">
        <v>147</v>
      </c>
      <c r="E684" t="s">
        <v>182</v>
      </c>
      <c r="I684" t="s">
        <v>2253</v>
      </c>
      <c r="J684" t="s">
        <v>2254</v>
      </c>
      <c r="K684">
        <v>700</v>
      </c>
      <c r="L684">
        <v>45814.734212962961</v>
      </c>
      <c r="M684">
        <v>45814.733923611115</v>
      </c>
      <c r="N684">
        <v>7</v>
      </c>
      <c r="O684">
        <v>7</v>
      </c>
      <c r="P684" t="s">
        <v>2246</v>
      </c>
      <c r="Q684" t="b">
        <v>0</v>
      </c>
      <c r="R684" t="s">
        <v>2255</v>
      </c>
    </row>
    <row r="685" spans="1:18" x14ac:dyDescent="0.25">
      <c r="A685">
        <v>0</v>
      </c>
      <c r="B685">
        <v>701</v>
      </c>
      <c r="D685" t="s">
        <v>147</v>
      </c>
      <c r="E685" t="s">
        <v>182</v>
      </c>
      <c r="I685" t="s">
        <v>2256</v>
      </c>
      <c r="J685" t="s">
        <v>2257</v>
      </c>
      <c r="K685">
        <v>701</v>
      </c>
      <c r="L685">
        <v>45814.734293981484</v>
      </c>
      <c r="M685">
        <v>45814.733923611115</v>
      </c>
      <c r="N685">
        <v>7</v>
      </c>
      <c r="O685">
        <v>7</v>
      </c>
      <c r="P685" t="s">
        <v>2246</v>
      </c>
      <c r="Q685" t="b">
        <v>0</v>
      </c>
      <c r="R685" t="s">
        <v>2258</v>
      </c>
    </row>
    <row r="686" spans="1:18" x14ac:dyDescent="0.25">
      <c r="A686">
        <v>0</v>
      </c>
      <c r="B686">
        <v>702</v>
      </c>
      <c r="D686" t="s">
        <v>147</v>
      </c>
      <c r="E686" t="s">
        <v>182</v>
      </c>
      <c r="I686" t="s">
        <v>2259</v>
      </c>
      <c r="J686" t="s">
        <v>2260</v>
      </c>
      <c r="K686">
        <v>702</v>
      </c>
      <c r="L686">
        <v>45814.734375</v>
      </c>
      <c r="M686">
        <v>45814.733923611115</v>
      </c>
      <c r="N686">
        <v>7</v>
      </c>
      <c r="O686">
        <v>7</v>
      </c>
      <c r="P686" t="s">
        <v>2246</v>
      </c>
      <c r="Q686" t="b">
        <v>0</v>
      </c>
      <c r="R686" t="s">
        <v>2261</v>
      </c>
    </row>
    <row r="687" spans="1:18" x14ac:dyDescent="0.25">
      <c r="A687">
        <v>0</v>
      </c>
      <c r="B687">
        <v>703</v>
      </c>
      <c r="D687" t="s">
        <v>147</v>
      </c>
      <c r="E687" t="s">
        <v>182</v>
      </c>
      <c r="I687" t="s">
        <v>2262</v>
      </c>
      <c r="J687" t="s">
        <v>2263</v>
      </c>
      <c r="K687">
        <v>703</v>
      </c>
      <c r="L687">
        <v>45814.735289351855</v>
      </c>
      <c r="M687">
        <v>45814.733923611115</v>
      </c>
      <c r="N687">
        <v>7</v>
      </c>
      <c r="O687">
        <v>7</v>
      </c>
      <c r="P687" t="s">
        <v>2246</v>
      </c>
      <c r="Q687" t="b">
        <v>0</v>
      </c>
      <c r="R687" t="s">
        <v>2264</v>
      </c>
    </row>
    <row r="688" spans="1:18" x14ac:dyDescent="0.25">
      <c r="A688">
        <v>0</v>
      </c>
      <c r="B688">
        <v>704</v>
      </c>
      <c r="D688" t="s">
        <v>147</v>
      </c>
      <c r="E688" t="s">
        <v>182</v>
      </c>
      <c r="I688" t="s">
        <v>2265</v>
      </c>
      <c r="J688" t="s">
        <v>2266</v>
      </c>
      <c r="K688">
        <v>704</v>
      </c>
      <c r="L688">
        <v>45824.692523148151</v>
      </c>
      <c r="M688">
        <v>45824.692523148151</v>
      </c>
      <c r="N688">
        <v>7</v>
      </c>
      <c r="O688">
        <v>7</v>
      </c>
      <c r="P688" t="s">
        <v>185</v>
      </c>
      <c r="Q688" t="b">
        <v>0</v>
      </c>
      <c r="R688" t="s">
        <v>2267</v>
      </c>
    </row>
    <row r="689" spans="1:18" x14ac:dyDescent="0.25">
      <c r="A689">
        <v>0</v>
      </c>
      <c r="B689">
        <v>705</v>
      </c>
      <c r="D689" t="s">
        <v>147</v>
      </c>
      <c r="E689" t="s">
        <v>182</v>
      </c>
      <c r="I689" t="s">
        <v>2268</v>
      </c>
      <c r="J689" t="s">
        <v>2269</v>
      </c>
      <c r="K689">
        <v>705</v>
      </c>
      <c r="L689">
        <v>45824.692523148151</v>
      </c>
      <c r="M689">
        <v>45824.692523148151</v>
      </c>
      <c r="N689">
        <v>7</v>
      </c>
      <c r="O689">
        <v>7</v>
      </c>
      <c r="P689" t="s">
        <v>185</v>
      </c>
      <c r="Q689" t="b">
        <v>0</v>
      </c>
      <c r="R689" t="s">
        <v>2270</v>
      </c>
    </row>
    <row r="690" spans="1:18" x14ac:dyDescent="0.25">
      <c r="A690">
        <v>0</v>
      </c>
      <c r="B690">
        <v>706</v>
      </c>
      <c r="D690" t="s">
        <v>147</v>
      </c>
      <c r="E690" t="s">
        <v>182</v>
      </c>
      <c r="I690" t="s">
        <v>2271</v>
      </c>
      <c r="J690" t="s">
        <v>2272</v>
      </c>
      <c r="K690">
        <v>706</v>
      </c>
      <c r="L690">
        <v>45824.692523148151</v>
      </c>
      <c r="M690">
        <v>45824.692523148151</v>
      </c>
      <c r="N690">
        <v>7</v>
      </c>
      <c r="O690">
        <v>7</v>
      </c>
      <c r="P690" t="s">
        <v>185</v>
      </c>
      <c r="Q690" t="b">
        <v>0</v>
      </c>
      <c r="R690" t="s">
        <v>2273</v>
      </c>
    </row>
    <row r="691" spans="1:18" x14ac:dyDescent="0.25">
      <c r="A691">
        <v>0</v>
      </c>
      <c r="B691">
        <v>707</v>
      </c>
      <c r="D691" t="s">
        <v>147</v>
      </c>
      <c r="E691" t="s">
        <v>182</v>
      </c>
      <c r="I691" t="s">
        <v>2274</v>
      </c>
      <c r="J691" t="s">
        <v>2275</v>
      </c>
      <c r="K691">
        <v>707</v>
      </c>
      <c r="L691">
        <v>45824.692523148151</v>
      </c>
      <c r="M691">
        <v>45824.692523148151</v>
      </c>
      <c r="N691">
        <v>7</v>
      </c>
      <c r="O691">
        <v>7</v>
      </c>
      <c r="P691" t="s">
        <v>185</v>
      </c>
      <c r="Q691" t="b">
        <v>0</v>
      </c>
      <c r="R691" t="s">
        <v>2276</v>
      </c>
    </row>
    <row r="692" spans="1:18" x14ac:dyDescent="0.25">
      <c r="A692">
        <v>0</v>
      </c>
      <c r="B692">
        <v>708</v>
      </c>
      <c r="D692" t="s">
        <v>147</v>
      </c>
      <c r="E692" t="s">
        <v>182</v>
      </c>
      <c r="I692" t="s">
        <v>2277</v>
      </c>
      <c r="J692" t="s">
        <v>2278</v>
      </c>
      <c r="K692">
        <v>708</v>
      </c>
      <c r="L692">
        <v>45824.692523148151</v>
      </c>
      <c r="M692">
        <v>45824.692523148151</v>
      </c>
      <c r="N692">
        <v>7</v>
      </c>
      <c r="O692">
        <v>7</v>
      </c>
      <c r="P692" t="s">
        <v>185</v>
      </c>
      <c r="Q692" t="b">
        <v>0</v>
      </c>
      <c r="R692" t="s">
        <v>2279</v>
      </c>
    </row>
    <row r="693" spans="1:18" x14ac:dyDescent="0.25">
      <c r="A693">
        <v>0</v>
      </c>
      <c r="B693">
        <v>709</v>
      </c>
      <c r="D693" t="s">
        <v>147</v>
      </c>
      <c r="E693" t="s">
        <v>182</v>
      </c>
      <c r="I693" t="s">
        <v>2280</v>
      </c>
      <c r="J693" t="s">
        <v>2281</v>
      </c>
      <c r="K693">
        <v>709</v>
      </c>
      <c r="L693">
        <v>45824.692523148151</v>
      </c>
      <c r="M693">
        <v>45824.692523148151</v>
      </c>
      <c r="N693">
        <v>7</v>
      </c>
      <c r="O693">
        <v>7</v>
      </c>
      <c r="P693" t="s">
        <v>185</v>
      </c>
      <c r="Q693" t="b">
        <v>0</v>
      </c>
      <c r="R693" t="s">
        <v>2282</v>
      </c>
    </row>
    <row r="694" spans="1:18" x14ac:dyDescent="0.25">
      <c r="A694">
        <v>0</v>
      </c>
      <c r="B694">
        <v>710</v>
      </c>
      <c r="D694" t="s">
        <v>147</v>
      </c>
      <c r="E694" t="s">
        <v>182</v>
      </c>
      <c r="I694" t="s">
        <v>2283</v>
      </c>
      <c r="J694" t="s">
        <v>2284</v>
      </c>
      <c r="K694">
        <v>710</v>
      </c>
      <c r="L694">
        <v>45824.692523148151</v>
      </c>
      <c r="M694">
        <v>45824.692523148151</v>
      </c>
      <c r="N694">
        <v>7</v>
      </c>
      <c r="O694">
        <v>7</v>
      </c>
      <c r="P694" t="s">
        <v>185</v>
      </c>
      <c r="Q694" t="b">
        <v>0</v>
      </c>
      <c r="R694" t="s">
        <v>2285</v>
      </c>
    </row>
    <row r="695" spans="1:18" x14ac:dyDescent="0.25">
      <c r="A695">
        <v>0</v>
      </c>
      <c r="B695">
        <v>711</v>
      </c>
      <c r="D695" t="s">
        <v>147</v>
      </c>
      <c r="E695" t="s">
        <v>182</v>
      </c>
      <c r="I695" t="s">
        <v>2286</v>
      </c>
      <c r="J695" t="s">
        <v>2287</v>
      </c>
      <c r="K695">
        <v>711</v>
      </c>
      <c r="L695">
        <v>45824.69253472222</v>
      </c>
      <c r="M695">
        <v>45824.69253472222</v>
      </c>
      <c r="N695">
        <v>7</v>
      </c>
      <c r="O695">
        <v>7</v>
      </c>
      <c r="P695" t="s">
        <v>185</v>
      </c>
      <c r="Q695" t="b">
        <v>0</v>
      </c>
      <c r="R695" t="s">
        <v>2288</v>
      </c>
    </row>
    <row r="696" spans="1:18" x14ac:dyDescent="0.25">
      <c r="A696">
        <v>0</v>
      </c>
      <c r="B696">
        <v>712</v>
      </c>
      <c r="D696" t="s">
        <v>147</v>
      </c>
      <c r="E696" t="s">
        <v>182</v>
      </c>
      <c r="I696" t="s">
        <v>2289</v>
      </c>
      <c r="J696" t="s">
        <v>2290</v>
      </c>
      <c r="K696">
        <v>712</v>
      </c>
      <c r="L696">
        <v>45824.69253472222</v>
      </c>
      <c r="M696">
        <v>45824.69253472222</v>
      </c>
      <c r="N696">
        <v>7</v>
      </c>
      <c r="O696">
        <v>7</v>
      </c>
      <c r="P696" t="s">
        <v>185</v>
      </c>
      <c r="Q696" t="b">
        <v>0</v>
      </c>
      <c r="R696" t="s">
        <v>2291</v>
      </c>
    </row>
    <row r="697" spans="1:18" x14ac:dyDescent="0.25">
      <c r="A697">
        <v>0</v>
      </c>
      <c r="B697">
        <v>713</v>
      </c>
      <c r="D697" t="s">
        <v>147</v>
      </c>
      <c r="E697" t="s">
        <v>182</v>
      </c>
      <c r="I697" t="s">
        <v>2292</v>
      </c>
      <c r="J697" t="s">
        <v>2293</v>
      </c>
      <c r="K697">
        <v>713</v>
      </c>
      <c r="L697">
        <v>45824.69253472222</v>
      </c>
      <c r="M697">
        <v>45824.69253472222</v>
      </c>
      <c r="N697">
        <v>7</v>
      </c>
      <c r="O697">
        <v>7</v>
      </c>
      <c r="P697" t="s">
        <v>185</v>
      </c>
      <c r="Q697" t="b">
        <v>0</v>
      </c>
      <c r="R697" t="s">
        <v>2294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1 c d a 5 e c - 1 3 b 5 - 4 a 3 c - a a b c - 0 a 2 5 2 3 b 3 0 c 6 d "   x m l n s = " h t t p : / / s c h e m a s . m i c r o s o f t . c o m / D a t a M a s h u p " > A A A A A N 8 D A A B Q S w M E F A A C A A g A A n b y W r 4 s u t 2 l A A A A 9 g A A A B I A H A B D b 2 5 m a W c v U G F j a 2 F n Z S 5 4 b W w g o h g A K K A U A A A A A A A A A A A A A A A A A A A A A A A A A A A A h Y 9 N D o I w G E S v Q r q n P 2 D U k I 8 S w 1 Y S E x P j t q k V G q E Y W i x 3 c + G R v I I Y R d 2 5 n D d v M X O / 3 i A b m j q 4 q M 7 q 1 q S I Y Y o C Z W R 7 0 K Z M U e + O 4 R J l H D Z C n k S p g l E 2 N h n s I U W V c + e E E O 8 9 9 j F u u 5 J E l D K y L 9 Z b W a l G o I + s / 8 u h N t Y J I x X i s H u N 4 R F m s x i z x R x T I B O E Q p u v E I 1 7 n + 0 P h L y v X d 8 p r k y Y r 4 B M E c j 7 A 3 8 A U E s D B B Q A A g A I A A J 2 8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C d v J a B 2 l o d 9 g A A A B W A Q A A E w A c A E Z v c m 1 1 b G F z L 1 N l Y 3 R p b 2 4 x L m 0 g o h g A K K A U A A A A A A A A A A A A A A A A A A A A A A A A A A A A l Y 6 x a s M w E I Z 3 g 9 9 B K E s L V h w 7 S e s 0 e A h 0 8 V Z w 2 s V 4 U K Q L E d i S 0 J 2 z l L 5 7 I / s F 2 l s O P v 7 7 7 0 N Q Z J x l 7 b K L Y 5 q k C d 5 k A M 1 W / N N d z + I d v A w 0 g i X k r G Y D U J q w x 7 R u C g o e p I 3 x D 2 c s r c / y M g A + 8 R u R x 7 c 8 n 8 g F Z 8 m t 5 0 o / Z 5 Q b c z Q E m P v g 1 B Q g V g u E c D c K k G e s a 0 Y / z F R G p 9 p O w 5 C x k z d f E D C C Y t 8 / Z 4 v E i o O + 6 L I q D u K w 2 Y H Y V a + l q L Y b K b T a K 1 m q l y 1 c V f R e d L + 7 R t d / u + l / u o Z g x D 5 N j P 3 X t + M v U E s B A i 0 A F A A C A A g A A n b y W r 4 s u t 2 l A A A A 9 g A A A B I A A A A A A A A A A A A A A A A A A A A A A E N v b m Z p Z y 9 Q Y W N r Y W d l L n h t b F B L A Q I t A B Q A A g A I A A J 2 8 l o P y u m r p A A A A O k A A A A T A A A A A A A A A A A A A A A A A P E A A A B b Q 2 9 u d G V u d F 9 U e X B l c 1 0 u e G 1 s U E s B A i 0 A F A A C A A g A A n b y W g d p a H f Y A A A A V g E A A B M A A A A A A A A A A A A A A A A A 4 g E A A E Z v c m 1 1 b G F z L 1 N l Y 3 R p b 2 4 x L m 1 Q S w U G A A A A A A M A A w D C A A A A B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B Q A A A A A A A A a F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W 9 m V C 1 E Z X B h c n R t Z W 5 0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w M W R h M W M z L T c 5 Y 2 M t N G Q x Y i 0 4 Y T Z i L W Z m Y z J k O W E 3 Z D c 3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V b 2 Z U X 0 R l c G F y d G 1 l b n R z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3 L T E 4 V D E 4 O j Q 4 O j A 0 L j U 3 O D I 2 M D d a I i A v P j x F b n R y e S B U e X B l P S J G a W x s R X J y b 3 J D b 3 V u d C I g V m F s d W U 9 I m w w I i A v P j x F b n R y e S B U e X B l P S J G a W x s Q 2 9 s d W 1 u V H l w Z X M i I F Z h b H V l P S J z Q U F B Q U F B Q U F B Q U F B Q U F B Q U F B Q U F B Q U F B I i A v P j x F b n R y e S B U e X B l P S J G a W x s R X J y b 3 J D b 2 R l I i B W Y W x 1 Z T 0 i c 1 V u a 2 5 v d 2 4 i I C 8 + P E V u d H J 5 I F R 5 c G U 9 I k Z p b G x D b 2 x 1 b W 5 O Y W 1 l c y I g V m F s d W U 9 I n N b J n F 1 b 3 Q 7 R m l s Z V N 5 c 3 R l b U 9 i a m V j d F R 5 c G U m c X V v d D s s J n F 1 b 3 Q 7 S W Q m c X V v d D s s J n F 1 b 3 Q 7 U 2 V y d m V y U m V k a X J l Y 3 R l Z E V t Y m V k V X J p J n F 1 b 3 Q 7 L C Z x d W 9 0 O 1 N l c n Z l c l J l Z G l y Z W N 0 Z W R F b W J l Z F V y b C Z x d W 9 0 O y w m c X V v d D t D b 2 5 0 Z W 5 0 V H l w Z U l k J n F 1 b 3 Q 7 L C Z x d W 9 0 O 1 R p d G x l J n F 1 b 3 Q 7 L C Z x d W 9 0 O 0 9 E Y X R h X 1 9 D b 2 x v c l R h Z y Z x d W 9 0 O y w m c X V v d D t D b 2 1 w b G l h b m N l Q X N z Z X R J Z C Z x d W 9 0 O y w m c X V v d D t P c m d f S U Q m c X V v d D s s J n F 1 b 3 Q 7 S U R f Y W 5 k R G V w d C Z x d W 9 0 O y w m c X V v d D t J R C Z x d W 9 0 O y w m c X V v d D t N b 2 R p Z m l l Z C Z x d W 9 0 O y w m c X V v d D t D c m V h d G V k J n F 1 b 3 Q 7 L C Z x d W 9 0 O 0 F 1 d G h v c k l k J n F 1 b 3 Q 7 L C Z x d W 9 0 O 0 V k a X R v c k l k J n F 1 b 3 Q 7 L C Z x d W 9 0 O 0 9 E Y X R h X 1 9 V S V Z l c n N p b 2 5 T d H J p b m c m c X V v d D s s J n F 1 b 3 Q 7 Q X R 0 Y W N o b W V u d H M m c X V v d D s s J n F 1 b 3 Q 7 R 1 V J R C Z x d W 9 0 O 1 0 i I C 8 + P E V u d H J 5 I F R 5 c G U 9 I k Z p b G x D b 3 V u d C I g V m F s d W U 9 I m w 2 O T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V v Z l Q t R G V w Y X J 0 b W V u d H M v Q X V 0 b 1 J l b W 9 2 Z W R D b 2 x 1 b W 5 z M S 5 7 R m l s Z V N 5 c 3 R l b U 9 i a m V j d F R 5 c G U s M H 0 m c X V v d D s s J n F 1 b 3 Q 7 U 2 V j d G l v b j E v V W 9 m V C 1 E Z X B h c n R t Z W 5 0 c y 9 B d X R v U m V t b 3 Z l Z E N v b H V t b n M x L n t J Z C w x f S Z x d W 9 0 O y w m c X V v d D t T Z W N 0 a W 9 u M S 9 V b 2 Z U L U R l c G F y d G 1 l b n R z L 0 F 1 d G 9 S Z W 1 v d m V k Q 2 9 s d W 1 u c z E u e 1 N l c n Z l c l J l Z G l y Z W N 0 Z W R F b W J l Z F V y a S w y f S Z x d W 9 0 O y w m c X V v d D t T Z W N 0 a W 9 u M S 9 V b 2 Z U L U R l c G F y d G 1 l b n R z L 0 F 1 d G 9 S Z W 1 v d m V k Q 2 9 s d W 1 u c z E u e 1 N l c n Z l c l J l Z G l y Z W N 0 Z W R F b W J l Z F V y b C w z f S Z x d W 9 0 O y w m c X V v d D t T Z W N 0 a W 9 u M S 9 V b 2 Z U L U R l c G F y d G 1 l b n R z L 0 F 1 d G 9 S Z W 1 v d m V k Q 2 9 s d W 1 u c z E u e 0 N v b n R l b n R U e X B l S W Q s N H 0 m c X V v d D s s J n F 1 b 3 Q 7 U 2 V j d G l v b j E v V W 9 m V C 1 E Z X B h c n R t Z W 5 0 c y 9 B d X R v U m V t b 3 Z l Z E N v b H V t b n M x L n t U a X R s Z S w 1 f S Z x d W 9 0 O y w m c X V v d D t T Z W N 0 a W 9 u M S 9 V b 2 Z U L U R l c G F y d G 1 l b n R z L 0 F 1 d G 9 S Z W 1 v d m V k Q 2 9 s d W 1 u c z E u e 0 9 E Y X R h X 1 9 D b 2 x v c l R h Z y w 2 f S Z x d W 9 0 O y w m c X V v d D t T Z W N 0 a W 9 u M S 9 V b 2 Z U L U R l c G F y d G 1 l b n R z L 0 F 1 d G 9 S Z W 1 v d m V k Q 2 9 s d W 1 u c z E u e 0 N v b X B s a W F u Y 2 V B c 3 N l d E l k L D d 9 J n F 1 b 3 Q 7 L C Z x d W 9 0 O 1 N l Y 3 R p b 2 4 x L 1 V v Z l Q t R G V w Y X J 0 b W V u d H M v Q X V 0 b 1 J l b W 9 2 Z W R D b 2 x 1 b W 5 z M S 5 7 T 3 J n X 0 l E L D h 9 J n F 1 b 3 Q 7 L C Z x d W 9 0 O 1 N l Y 3 R p b 2 4 x L 1 V v Z l Q t R G V w Y X J 0 b W V u d H M v Q X V 0 b 1 J l b W 9 2 Z W R D b 2 x 1 b W 5 z M S 5 7 S U R f Y W 5 k R G V w d C w 5 f S Z x d W 9 0 O y w m c X V v d D t T Z W N 0 a W 9 u M S 9 V b 2 Z U L U R l c G F y d G 1 l b n R z L 0 F 1 d G 9 S Z W 1 v d m V k Q 2 9 s d W 1 u c z E u e 0 l E L D E w f S Z x d W 9 0 O y w m c X V v d D t T Z W N 0 a W 9 u M S 9 V b 2 Z U L U R l c G F y d G 1 l b n R z L 0 F 1 d G 9 S Z W 1 v d m V k Q 2 9 s d W 1 u c z E u e 0 1 v Z G l m a W V k L D E x f S Z x d W 9 0 O y w m c X V v d D t T Z W N 0 a W 9 u M S 9 V b 2 Z U L U R l c G F y d G 1 l b n R z L 0 F 1 d G 9 S Z W 1 v d m V k Q 2 9 s d W 1 u c z E u e 0 N y Z W F 0 Z W Q s M T J 9 J n F 1 b 3 Q 7 L C Z x d W 9 0 O 1 N l Y 3 R p b 2 4 x L 1 V v Z l Q t R G V w Y X J 0 b W V u d H M v Q X V 0 b 1 J l b W 9 2 Z W R D b 2 x 1 b W 5 z M S 5 7 Q X V 0 a G 9 y S W Q s M T N 9 J n F 1 b 3 Q 7 L C Z x d W 9 0 O 1 N l Y 3 R p b 2 4 x L 1 V v Z l Q t R G V w Y X J 0 b W V u d H M v Q X V 0 b 1 J l b W 9 2 Z W R D b 2 x 1 b W 5 z M S 5 7 R W R p d G 9 y S W Q s M T R 9 J n F 1 b 3 Q 7 L C Z x d W 9 0 O 1 N l Y 3 R p b 2 4 x L 1 V v Z l Q t R G V w Y X J 0 b W V u d H M v Q X V 0 b 1 J l b W 9 2 Z W R D b 2 x 1 b W 5 z M S 5 7 T 0 R h d G F f X 1 V J V m V y c 2 l v b l N 0 c m l u Z y w x N X 0 m c X V v d D s s J n F 1 b 3 Q 7 U 2 V j d G l v b j E v V W 9 m V C 1 E Z X B h c n R t Z W 5 0 c y 9 B d X R v U m V t b 3 Z l Z E N v b H V t b n M x L n t B d H R h Y 2 h t Z W 5 0 c y w x N n 0 m c X V v d D s s J n F 1 b 3 Q 7 U 2 V j d G l v b j E v V W 9 m V C 1 E Z X B h c n R t Z W 5 0 c y 9 B d X R v U m V t b 3 Z l Z E N v b H V t b n M x L n t H V U l E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V W 9 m V C 1 E Z X B h c n R t Z W 5 0 c y 9 B d X R v U m V t b 3 Z l Z E N v b H V t b n M x L n t G a W x l U 3 l z d G V t T 2 J q Z W N 0 V H l w Z S w w f S Z x d W 9 0 O y w m c X V v d D t T Z W N 0 a W 9 u M S 9 V b 2 Z U L U R l c G F y d G 1 l b n R z L 0 F 1 d G 9 S Z W 1 v d m V k Q 2 9 s d W 1 u c z E u e 0 l k L D F 9 J n F 1 b 3 Q 7 L C Z x d W 9 0 O 1 N l Y 3 R p b 2 4 x L 1 V v Z l Q t R G V w Y X J 0 b W V u d H M v Q X V 0 b 1 J l b W 9 2 Z W R D b 2 x 1 b W 5 z M S 5 7 U 2 V y d m V y U m V k a X J l Y 3 R l Z E V t Y m V k V X J p L D J 9 J n F 1 b 3 Q 7 L C Z x d W 9 0 O 1 N l Y 3 R p b 2 4 x L 1 V v Z l Q t R G V w Y X J 0 b W V u d H M v Q X V 0 b 1 J l b W 9 2 Z W R D b 2 x 1 b W 5 z M S 5 7 U 2 V y d m V y U m V k a X J l Y 3 R l Z E V t Y m V k V X J s L D N 9 J n F 1 b 3 Q 7 L C Z x d W 9 0 O 1 N l Y 3 R p b 2 4 x L 1 V v Z l Q t R G V w Y X J 0 b W V u d H M v Q X V 0 b 1 J l b W 9 2 Z W R D b 2 x 1 b W 5 z M S 5 7 Q 2 9 u d G V u d F R 5 c G V J Z C w 0 f S Z x d W 9 0 O y w m c X V v d D t T Z W N 0 a W 9 u M S 9 V b 2 Z U L U R l c G F y d G 1 l b n R z L 0 F 1 d G 9 S Z W 1 v d m V k Q 2 9 s d W 1 u c z E u e 1 R p d G x l L D V 9 J n F 1 b 3 Q 7 L C Z x d W 9 0 O 1 N l Y 3 R p b 2 4 x L 1 V v Z l Q t R G V w Y X J 0 b W V u d H M v Q X V 0 b 1 J l b W 9 2 Z W R D b 2 x 1 b W 5 z M S 5 7 T 0 R h d G F f X 0 N v b G 9 y V G F n L D Z 9 J n F 1 b 3 Q 7 L C Z x d W 9 0 O 1 N l Y 3 R p b 2 4 x L 1 V v Z l Q t R G V w Y X J 0 b W V u d H M v Q X V 0 b 1 J l b W 9 2 Z W R D b 2 x 1 b W 5 z M S 5 7 Q 2 9 t c G x p Y W 5 j Z U F z c 2 V 0 S W Q s N 3 0 m c X V v d D s s J n F 1 b 3 Q 7 U 2 V j d G l v b j E v V W 9 m V C 1 E Z X B h c n R t Z W 5 0 c y 9 B d X R v U m V t b 3 Z l Z E N v b H V t b n M x L n t P c m d f S U Q s O H 0 m c X V v d D s s J n F 1 b 3 Q 7 U 2 V j d G l v b j E v V W 9 m V C 1 E Z X B h c n R t Z W 5 0 c y 9 B d X R v U m V t b 3 Z l Z E N v b H V t b n M x L n t J R F 9 h b m R E Z X B 0 L D l 9 J n F 1 b 3 Q 7 L C Z x d W 9 0 O 1 N l Y 3 R p b 2 4 x L 1 V v Z l Q t R G V w Y X J 0 b W V u d H M v Q X V 0 b 1 J l b W 9 2 Z W R D b 2 x 1 b W 5 z M S 5 7 S U Q s M T B 9 J n F 1 b 3 Q 7 L C Z x d W 9 0 O 1 N l Y 3 R p b 2 4 x L 1 V v Z l Q t R G V w Y X J 0 b W V u d H M v Q X V 0 b 1 J l b W 9 2 Z W R D b 2 x 1 b W 5 z M S 5 7 T W 9 k a W Z p Z W Q s M T F 9 J n F 1 b 3 Q 7 L C Z x d W 9 0 O 1 N l Y 3 R p b 2 4 x L 1 V v Z l Q t R G V w Y X J 0 b W V u d H M v Q X V 0 b 1 J l b W 9 2 Z W R D b 2 x 1 b W 5 z M S 5 7 Q 3 J l Y X R l Z C w x M n 0 m c X V v d D s s J n F 1 b 3 Q 7 U 2 V j d G l v b j E v V W 9 m V C 1 E Z X B h c n R t Z W 5 0 c y 9 B d X R v U m V t b 3 Z l Z E N v b H V t b n M x L n t B d X R o b 3 J J Z C w x M 3 0 m c X V v d D s s J n F 1 b 3 Q 7 U 2 V j d G l v b j E v V W 9 m V C 1 E Z X B h c n R t Z W 5 0 c y 9 B d X R v U m V t b 3 Z l Z E N v b H V t b n M x L n t F Z G l 0 b 3 J J Z C w x N H 0 m c X V v d D s s J n F 1 b 3 Q 7 U 2 V j d G l v b j E v V W 9 m V C 1 E Z X B h c n R t Z W 5 0 c y 9 B d X R v U m V t b 3 Z l Z E N v b H V t b n M x L n t P R G F 0 Y V 9 f V U l W Z X J z a W 9 u U 3 R y a W 5 n L D E 1 f S Z x d W 9 0 O y w m c X V v d D t T Z W N 0 a W 9 u M S 9 V b 2 Z U L U R l c G F y d G 1 l b n R z L 0 F 1 d G 9 S Z W 1 v d m V k Q 2 9 s d W 1 u c z E u e 0 F 0 d G F j a G 1 l b n R z L D E 2 f S Z x d W 9 0 O y w m c X V v d D t T Z W N 0 a W 9 u M S 9 V b 2 Z U L U R l c G F y d G 1 l b n R z L 0 F 1 d G 9 S Z W 1 v d m V k Q 2 9 s d W 1 u c z E u e 0 d V S U Q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V b 2 Z U L U R l c G F y d G 1 l b n R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v Z l Q t R G V w Y X J 0 b W V u d H M v Z W R i Z D I 4 M T k t O T A 0 Z S 0 0 O D c y L T g z M G E t Z G M 1 Y 2 E y Y z Y z Z W Z j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/ B f b J m H Y J P v r 5 L a m a Z L S 8 A A A A A A g A A A A A A E G Y A A A A B A A A g A A A A C I e e O e A u v O A m 2 I + Z x u + y z N U z A V e w I C D T d j p k y Y t 2 3 N w A A A A A D o A A A A A C A A A g A A A A b f W L W Y l t + A 9 C x g k D 3 y 2 M f Q r G L x x 6 s r 1 y q c b U q J X Y o Y Z Q A A A A X Y q A W F H x l E A y x z m E 7 s b b F l B x s 8 A z 2 u S F b m D r f m S F y F 3 6 c X 5 4 j 9 u T h 2 5 3 N 0 w H 2 P s W U 0 p Q k A a H v N B d r 7 s V e x w b V U T W O w U C 3 M r a P w s u q C J x x b h A A A A A V J G 0 F m n n f y T P Y D x f q N P 1 t T 9 Z V J I c h j c h W 0 I d 7 6 / j U 5 c 8 w X T X Q O b r h l q v 9 / o x x W 9 c i o R / 9 V D n q 6 G b 8 3 q q d X t b W g = = < / D a t a M a s h u p > 
</file>

<file path=customXml/itemProps1.xml><?xml version="1.0" encoding="utf-8"?>
<ds:datastoreItem xmlns:ds="http://schemas.openxmlformats.org/officeDocument/2006/customXml" ds:itemID="{9E33E7D1-0C9E-40DE-9C37-7CCB14FA57F7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78aac226-2f03-4b4d-9037-b46d56c55210}" enabled="0" method="" siteId="{78aac226-2f03-4b4d-9037-b46d56c5521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USER FORM</vt:lpstr>
      <vt:lpstr>Fund Center Workflow</vt:lpstr>
      <vt:lpstr>Requistioners</vt:lpstr>
      <vt:lpstr>Role Load</vt:lpstr>
      <vt:lpstr>CFC PG Load</vt:lpstr>
      <vt:lpstr>AdminUse</vt:lpstr>
      <vt:lpstr>Sheet1</vt:lpstr>
      <vt:lpstr>Roles</vt:lpstr>
      <vt:lpstr>DEPARTMENTS</vt:lpstr>
      <vt:lpstr>Revision History</vt:lpstr>
      <vt:lpstr>_testdrop</vt:lpstr>
      <vt:lpstr>'Fund Center Workflow'!Print_Area</vt:lpstr>
      <vt:lpstr>Requistioners!Print_Area</vt:lpstr>
      <vt:lpstr>'USER FORM'!Print_Area</vt:lpstr>
    </vt:vector>
  </TitlesOfParts>
  <Company>University of Toronto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Davison</dc:creator>
  <cp:lastModifiedBy>Anthony Davison</cp:lastModifiedBy>
  <cp:lastPrinted>2025-06-24T16:20:41Z</cp:lastPrinted>
  <dcterms:created xsi:type="dcterms:W3CDTF">2015-02-13T16:06:56Z</dcterms:created>
  <dcterms:modified xsi:type="dcterms:W3CDTF">2025-07-18T18:57:57Z</dcterms:modified>
</cp:coreProperties>
</file>